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405"/>
  <workbookPr autoCompressPictures="0"/>
  <bookViews>
    <workbookView xWindow="0" yWindow="0" windowWidth="33600" windowHeight="18840" firstSheet="5" activeTab="5"/>
  </bookViews>
  <sheets>
    <sheet name="BankReconciliation16.17" sheetId="24" r:id="rId1"/>
    <sheet name="Payments 16-17" sheetId="3" r:id="rId2"/>
    <sheet name="Receipt_PaymentAcc 16-17" sheetId="1" r:id="rId3"/>
    <sheet name="BudgetComp 08-09" sheetId="5" r:id="rId4"/>
    <sheet name="VAT 16-17" sheetId="23" r:id="rId5"/>
    <sheet name="Receipts16-17" sheetId="2" r:id="rId6"/>
    <sheet name="Phased Budget 13.14" sheetId="4" r:id="rId7"/>
    <sheet name="CL90298425P" sheetId="20" r:id="rId8"/>
    <sheet name="CL90298425R" sheetId="19" r:id="rId9"/>
    <sheet name="CL90298417R" sheetId="21" r:id="rId10"/>
    <sheet name="CL90298417P" sheetId="22" r:id="rId11"/>
    <sheet name="CL.CAReconciliation" sheetId="7" r:id="rId12"/>
    <sheet name="CL.BAReconcilaition" sheetId="8" r:id="rId13"/>
    <sheet name="Sheet9" sheetId="9" r:id="rId14"/>
    <sheet name="Sheet10" sheetId="10" r:id="rId15"/>
    <sheet name="Sheet11" sheetId="11" r:id="rId16"/>
    <sheet name="Sheet12" sheetId="12" r:id="rId17"/>
    <sheet name="Sheet13" sheetId="13" r:id="rId18"/>
    <sheet name="Sheet14" sheetId="14" r:id="rId19"/>
    <sheet name="Sheet15" sheetId="15" r:id="rId20"/>
    <sheet name="Sheet16" sheetId="16" r:id="rId21"/>
  </sheets>
  <definedNames>
    <definedName name="_xlnm.Print_Area" localSheetId="0">BankReconciliation16.17!$A$1:$K$37</definedName>
    <definedName name="_xlnm.Print_Area" localSheetId="3">'BudgetComp 08-09'!$A$1:$F$57</definedName>
    <definedName name="_xlnm.Print_Area" localSheetId="10">CL90298417P!$A$1:$J$23</definedName>
    <definedName name="_xlnm.Print_Area" localSheetId="9">CL90298417R!$A$1:$J$29</definedName>
    <definedName name="_xlnm.Print_Area" localSheetId="7">CL90298425P!$A$1:$J$23</definedName>
    <definedName name="_xlnm.Print_Area" localSheetId="8">CL90298425R!$A$1:$K$53</definedName>
    <definedName name="_xlnm.Print_Area" localSheetId="1">'Payments 16-17'!$A$1:$Z$31</definedName>
    <definedName name="_xlnm.Print_Area" localSheetId="6">'Phased Budget 13.14'!$A$1:$J$53</definedName>
    <definedName name="_xlnm.Print_Area" localSheetId="2">'Receipt_PaymentAcc 16-17'!$A$1:$K$33</definedName>
    <definedName name="_xlnm.Print_Area" localSheetId="5">'Receipts16-17'!$A$1:$K$17</definedName>
    <definedName name="_xlnm.Print_Area" localSheetId="4">'VAT 16-17'!$A$1:$K$35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24" l="1"/>
  <c r="J29" i="24"/>
  <c r="J33" i="24"/>
  <c r="E33" i="24"/>
  <c r="O23" i="3"/>
  <c r="L22" i="3"/>
  <c r="A23" i="3"/>
  <c r="E23" i="3"/>
  <c r="F18" i="3"/>
  <c r="F19" i="3"/>
  <c r="F21" i="3"/>
  <c r="F22" i="3"/>
  <c r="F23" i="3"/>
  <c r="D23" i="3"/>
  <c r="D22" i="3"/>
  <c r="C23" i="3"/>
  <c r="C22" i="3"/>
  <c r="H14" i="24"/>
  <c r="H15" i="24"/>
  <c r="H16" i="24"/>
  <c r="H17" i="24"/>
  <c r="H18" i="24"/>
  <c r="H19" i="24"/>
  <c r="H20" i="24"/>
  <c r="H21" i="24"/>
  <c r="H22" i="24"/>
  <c r="E18" i="3"/>
  <c r="E19" i="3"/>
  <c r="E20" i="3"/>
  <c r="E21" i="3"/>
  <c r="E25" i="1"/>
  <c r="J29" i="1"/>
  <c r="E30" i="7"/>
  <c r="I24" i="7"/>
  <c r="I23" i="7"/>
  <c r="H53" i="19"/>
  <c r="F53" i="19"/>
  <c r="I3" i="8"/>
  <c r="K3" i="8"/>
  <c r="I4" i="8"/>
  <c r="K4" i="8"/>
  <c r="I5" i="8"/>
  <c r="K5" i="8"/>
  <c r="I6" i="8"/>
  <c r="K6" i="8"/>
  <c r="I7" i="8"/>
  <c r="K7" i="8"/>
  <c r="I8" i="8"/>
  <c r="K8" i="8"/>
  <c r="I9" i="8"/>
  <c r="K9" i="8"/>
  <c r="I10" i="8"/>
  <c r="K10" i="8"/>
  <c r="I11" i="8"/>
  <c r="K11" i="8"/>
  <c r="I12" i="8"/>
  <c r="K12" i="8"/>
  <c r="I13" i="8"/>
  <c r="K13" i="8"/>
  <c r="I14" i="8"/>
  <c r="K14" i="8"/>
  <c r="I15" i="8"/>
  <c r="K15" i="8"/>
  <c r="I16" i="8"/>
  <c r="K16" i="8"/>
  <c r="I17" i="8"/>
  <c r="K17" i="8"/>
  <c r="I18" i="8"/>
  <c r="K18" i="8"/>
  <c r="I19" i="8"/>
  <c r="K19" i="8"/>
  <c r="I20" i="8"/>
  <c r="K20" i="8"/>
  <c r="I21" i="8"/>
  <c r="K21" i="8"/>
  <c r="I22" i="8"/>
  <c r="K22" i="8"/>
  <c r="I23" i="8"/>
  <c r="K23" i="8"/>
  <c r="I24" i="8"/>
  <c r="K24" i="8"/>
  <c r="I25" i="8"/>
  <c r="K25" i="8"/>
  <c r="I26" i="8"/>
  <c r="K26" i="8"/>
  <c r="I27" i="8"/>
  <c r="K27" i="8"/>
  <c r="I28" i="8"/>
  <c r="K28" i="8"/>
  <c r="I29" i="8"/>
  <c r="K29" i="8"/>
  <c r="I30" i="8"/>
  <c r="K30" i="8"/>
  <c r="I31" i="8"/>
  <c r="K31" i="8"/>
  <c r="I32" i="8"/>
  <c r="K32" i="8"/>
  <c r="I33" i="8"/>
  <c r="K33" i="8"/>
  <c r="I34" i="8"/>
  <c r="K34" i="8"/>
  <c r="I35" i="8"/>
  <c r="K35" i="8"/>
  <c r="I36" i="8"/>
  <c r="K36" i="8"/>
  <c r="I37" i="8"/>
  <c r="K37" i="8"/>
  <c r="I38" i="8"/>
  <c r="K38" i="8"/>
  <c r="I39" i="8"/>
  <c r="K39" i="8"/>
  <c r="I40" i="8"/>
  <c r="K40" i="8"/>
  <c r="I41" i="8"/>
  <c r="K41" i="8"/>
  <c r="I42" i="8"/>
  <c r="K42" i="8"/>
  <c r="I43" i="8"/>
  <c r="K43" i="8"/>
  <c r="I44" i="8"/>
  <c r="K44" i="8"/>
  <c r="I45" i="8"/>
  <c r="K45" i="8"/>
  <c r="I46" i="8"/>
  <c r="K46" i="8"/>
  <c r="I47" i="8"/>
  <c r="K47" i="8"/>
  <c r="I48" i="8"/>
  <c r="K48" i="8"/>
  <c r="I49" i="8"/>
  <c r="K49" i="8"/>
  <c r="I50" i="8"/>
  <c r="K50" i="8"/>
  <c r="I51" i="8"/>
  <c r="K51" i="8"/>
  <c r="I53" i="8"/>
  <c r="I52" i="8"/>
  <c r="I2" i="8"/>
  <c r="G30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" i="7"/>
  <c r="K3" i="7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I2" i="7"/>
  <c r="F12" i="23"/>
  <c r="I17" i="2"/>
  <c r="K17" i="2"/>
  <c r="B9" i="4"/>
  <c r="B17" i="4"/>
  <c r="B23" i="4"/>
  <c r="B31" i="4"/>
  <c r="B37" i="4"/>
  <c r="B39" i="4"/>
  <c r="B38" i="4"/>
  <c r="G23" i="22"/>
  <c r="H23" i="22"/>
  <c r="I23" i="22"/>
  <c r="J23" i="22"/>
  <c r="F29" i="21"/>
  <c r="G29" i="21"/>
  <c r="H29" i="21"/>
  <c r="I29" i="21"/>
  <c r="J29" i="21"/>
  <c r="F30" i="21"/>
  <c r="G23" i="20"/>
  <c r="H23" i="20"/>
  <c r="I23" i="20"/>
  <c r="J23" i="20"/>
  <c r="G24" i="20"/>
  <c r="G53" i="19"/>
  <c r="I53" i="19"/>
  <c r="J53" i="19"/>
  <c r="K53" i="19"/>
  <c r="E7" i="5"/>
  <c r="C41" i="5"/>
  <c r="D41" i="5"/>
  <c r="E41" i="5"/>
  <c r="A17" i="5"/>
  <c r="A37" i="5"/>
  <c r="A52" i="5"/>
  <c r="E33" i="5"/>
  <c r="D9" i="5"/>
  <c r="E9" i="5"/>
  <c r="D11" i="5"/>
  <c r="J17" i="2"/>
  <c r="C44" i="5"/>
  <c r="E11" i="5"/>
  <c r="H17" i="2"/>
  <c r="G17" i="2"/>
  <c r="D3" i="5"/>
  <c r="C48" i="5"/>
  <c r="D21" i="5"/>
  <c r="E21" i="5"/>
  <c r="E37" i="5"/>
  <c r="D23" i="5"/>
  <c r="E23" i="5"/>
  <c r="D25" i="5"/>
  <c r="E25" i="5"/>
  <c r="D27" i="5"/>
  <c r="E27" i="5"/>
  <c r="D29" i="5"/>
  <c r="E29" i="5"/>
  <c r="D31" i="5"/>
  <c r="E31" i="5"/>
  <c r="C43" i="5"/>
  <c r="C45" i="5"/>
  <c r="D45" i="5"/>
  <c r="C47" i="5"/>
  <c r="C49" i="5"/>
  <c r="D49" i="5"/>
  <c r="E49" i="5"/>
  <c r="B48" i="4"/>
  <c r="F17" i="2"/>
  <c r="D37" i="5"/>
  <c r="G24" i="22"/>
  <c r="F54" i="19"/>
  <c r="I30" i="7"/>
  <c r="K52" i="8"/>
  <c r="K53" i="8"/>
  <c r="D17" i="5"/>
  <c r="E3" i="5"/>
  <c r="E17" i="5"/>
  <c r="E29" i="1"/>
  <c r="E45" i="5"/>
  <c r="E52" i="5"/>
  <c r="D52" i="5"/>
</calcChain>
</file>

<file path=xl/comments1.xml><?xml version="1.0" encoding="utf-8"?>
<comments xmlns="http://schemas.openxmlformats.org/spreadsheetml/2006/main">
  <authors>
    <author>Carol Ann Smy</author>
  </authors>
  <commentList>
    <comment ref="A20" authorId="0">
      <text>
        <r>
          <rPr>
            <b/>
            <sz val="9"/>
            <color indexed="81"/>
            <rFont val="Tahoma"/>
            <family val="2"/>
          </rPr>
          <t>Carol Ann Smy: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Carol Ann Smy: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Carol Ann Smy: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Carol Ann Smy: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9"/>
            <color indexed="81"/>
            <rFont val="Tahoma"/>
            <family val="2"/>
          </rPr>
          <t>Carol Ann Smy: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Carol Ann Smy: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<sst xmlns="http://schemas.openxmlformats.org/spreadsheetml/2006/main" count="614" uniqueCount="330">
  <si>
    <t>RECEIPTS</t>
  </si>
  <si>
    <t>PAYMENTS</t>
  </si>
  <si>
    <t>Balance brought forward</t>
  </si>
  <si>
    <t>x</t>
  </si>
  <si>
    <t>Payment o/s 2015/16</t>
  </si>
  <si>
    <t>Precept</t>
  </si>
  <si>
    <t>Payments:</t>
  </si>
  <si>
    <t>Miscellaneous Receipts/Sales</t>
  </si>
  <si>
    <t>Bank Interest</t>
  </si>
  <si>
    <t>Precept grant</t>
  </si>
  <si>
    <t>Transparency Code grant</t>
  </si>
  <si>
    <t>Reimbursement of VAT.</t>
  </si>
  <si>
    <t>Service fee  Sep</t>
  </si>
  <si>
    <t>Service fee Dec</t>
  </si>
  <si>
    <t>Service fee Mar</t>
  </si>
  <si>
    <t>Total Receipts</t>
  </si>
  <si>
    <t>Total Payments</t>
  </si>
  <si>
    <t>less uncashed cheque</t>
  </si>
  <si>
    <t>BALANCE</t>
  </si>
  <si>
    <t>Signed:</t>
  </si>
  <si>
    <t>Chairman</t>
  </si>
  <si>
    <t>RFO</t>
  </si>
  <si>
    <t>Date:   March  2017</t>
  </si>
  <si>
    <t>Date:   March 2017</t>
  </si>
  <si>
    <t>Date</t>
  </si>
  <si>
    <t>Vouch</t>
  </si>
  <si>
    <t>To Whom Paid</t>
  </si>
  <si>
    <t>Particulars of Payment</t>
  </si>
  <si>
    <t xml:space="preserve">Date </t>
  </si>
  <si>
    <t>Period</t>
  </si>
  <si>
    <t>Cheq</t>
  </si>
  <si>
    <t>TOTAL</t>
  </si>
  <si>
    <t>Admin</t>
  </si>
  <si>
    <t>Audit</t>
  </si>
  <si>
    <t>Bank</t>
  </si>
  <si>
    <t>Clk.Sal</t>
  </si>
  <si>
    <t>Exps</t>
  </si>
  <si>
    <t>IT Spt</t>
  </si>
  <si>
    <t>PAYE</t>
  </si>
  <si>
    <t>Travel</t>
  </si>
  <si>
    <t>Trg</t>
  </si>
  <si>
    <t>Stnery</t>
  </si>
  <si>
    <t>Hall</t>
  </si>
  <si>
    <t>s137</t>
  </si>
  <si>
    <t>Subs</t>
  </si>
  <si>
    <t xml:space="preserve">Ins. </t>
  </si>
  <si>
    <t>Misc</t>
  </si>
  <si>
    <t>Election</t>
  </si>
  <si>
    <t>Grants</t>
  </si>
  <si>
    <t>VAT</t>
  </si>
  <si>
    <t>No.</t>
  </si>
  <si>
    <t>Submitted</t>
  </si>
  <si>
    <t>Chgs</t>
  </si>
  <si>
    <t>Post</t>
  </si>
  <si>
    <t>Rental</t>
  </si>
  <si>
    <t>Prem</t>
  </si>
  <si>
    <t>PV</t>
  </si>
  <si>
    <t>to Council</t>
  </si>
  <si>
    <t>CA Smy</t>
  </si>
  <si>
    <t>Clerk's salary and expenses</t>
  </si>
  <si>
    <t>Apr/May16</t>
  </si>
  <si>
    <t>Post Office Ltd (HMRC)</t>
  </si>
  <si>
    <t>1/4 2016/17</t>
  </si>
  <si>
    <t>Monewden Village Hall</t>
  </si>
  <si>
    <t xml:space="preserve">hall rental </t>
  </si>
  <si>
    <t>2016/17</t>
  </si>
  <si>
    <t>SALC</t>
  </si>
  <si>
    <t>annual subscription</t>
  </si>
  <si>
    <t>SPS</t>
  </si>
  <si>
    <t>Came &amp; Company</t>
  </si>
  <si>
    <t>insurance premium</t>
  </si>
  <si>
    <t>Bank charges</t>
  </si>
  <si>
    <t>Jun/Jul 16</t>
  </si>
  <si>
    <t>Aug/Sep 16</t>
  </si>
  <si>
    <t>Leiston CAB</t>
  </si>
  <si>
    <t>Donation</t>
  </si>
  <si>
    <t>Dec/Jan 17</t>
  </si>
  <si>
    <t>HMRC</t>
  </si>
  <si>
    <t>3/4 2016/17</t>
  </si>
  <si>
    <t>Course Fee</t>
  </si>
  <si>
    <t>A Gourlay</t>
  </si>
  <si>
    <t>Reimbursement for website fee</t>
  </si>
  <si>
    <t>Membership</t>
  </si>
  <si>
    <t>2017/18</t>
  </si>
  <si>
    <t>Heelis and Lodge</t>
  </si>
  <si>
    <t>Audit fee</t>
  </si>
  <si>
    <t>Administration</t>
  </si>
  <si>
    <t>Clerk's salary</t>
  </si>
  <si>
    <t>Clerk's expenses</t>
  </si>
  <si>
    <t>Grants/Donations</t>
  </si>
  <si>
    <t>Travel/courses</t>
  </si>
  <si>
    <t>Stationery/post</t>
  </si>
  <si>
    <t>s137 payments</t>
  </si>
  <si>
    <t>VAT paid</t>
  </si>
  <si>
    <t>Total Annual Receipts</t>
  </si>
  <si>
    <t>Total Annual Payments</t>
  </si>
  <si>
    <r>
      <t xml:space="preserve">Surplus/Deficit in </t>
    </r>
    <r>
      <rPr>
        <b/>
        <sz val="8"/>
        <rFont val="Times New Roman"/>
        <family val="1"/>
      </rPr>
      <t>Year to Date</t>
    </r>
  </si>
  <si>
    <t xml:space="preserve">TOTAL </t>
  </si>
  <si>
    <t>Date:   May 2017</t>
  </si>
  <si>
    <t>BUDGET</t>
  </si>
  <si>
    <t>I N C O M E</t>
  </si>
  <si>
    <t>ACTUAL</t>
  </si>
  <si>
    <t>VAR. +/-</t>
  </si>
  <si>
    <t>COMMENTS</t>
  </si>
  <si>
    <t>Bank Interest/ Refund</t>
  </si>
  <si>
    <t>From Reserves</t>
  </si>
  <si>
    <t>Receipts from Countryside Agency-CAP</t>
  </si>
  <si>
    <t>Miscellaneous Sales</t>
  </si>
  <si>
    <t>TOTAL - INCOME</t>
  </si>
  <si>
    <t>E X P E N D I T U R E</t>
  </si>
  <si>
    <t>General</t>
  </si>
  <si>
    <t>Street Lighting</t>
  </si>
  <si>
    <t>s137 Local Government Act 1972</t>
  </si>
  <si>
    <t>Property Maintenance</t>
  </si>
  <si>
    <t>Payments to CAP Account</t>
  </si>
  <si>
    <t>Miscellaneous</t>
  </si>
  <si>
    <t>TOTAL - EXPENDITURE</t>
  </si>
  <si>
    <t>Projects</t>
  </si>
  <si>
    <t>Donations for Projects</t>
  </si>
  <si>
    <t>Balance</t>
  </si>
  <si>
    <t xml:space="preserve">VAT Paid </t>
  </si>
  <si>
    <t>VAT Reimbursed</t>
  </si>
  <si>
    <t xml:space="preserve">Agency Services - Paid </t>
  </si>
  <si>
    <t>Agency Services Reimbursed</t>
  </si>
  <si>
    <t xml:space="preserve">Balance </t>
  </si>
  <si>
    <t>Date of Invoice</t>
  </si>
  <si>
    <t>Supplier's VAT Registration Number</t>
  </si>
  <si>
    <t>Brief Description of Supply</t>
  </si>
  <si>
    <t>To Whom Addressed</t>
  </si>
  <si>
    <t>VAT Paid</t>
  </si>
  <si>
    <t>825 0232 65</t>
  </si>
  <si>
    <t>training courses</t>
  </si>
  <si>
    <t>Cretingham Monewden &amp; Hoo PC</t>
  </si>
  <si>
    <t>939 6295 69</t>
  </si>
  <si>
    <t>stationery</t>
  </si>
  <si>
    <t>Total claimed:</t>
  </si>
  <si>
    <t>From Whom Received</t>
  </si>
  <si>
    <t>Particulars of Receipt</t>
  </si>
  <si>
    <t>AMOUNT</t>
  </si>
  <si>
    <t>Grants/Tfrs</t>
  </si>
  <si>
    <t>Interest</t>
  </si>
  <si>
    <t>Receipts</t>
  </si>
  <si>
    <t>Reimbsmt</t>
  </si>
  <si>
    <t>RV</t>
  </si>
  <si>
    <t>SCDC</t>
  </si>
  <si>
    <t>precept (1/2) &amp; grant</t>
  </si>
  <si>
    <t>VAT reimbursement</t>
  </si>
  <si>
    <t>2015/16</t>
  </si>
  <si>
    <t>Unity Trust Bank</t>
  </si>
  <si>
    <t>interest</t>
  </si>
  <si>
    <t>NALC</t>
  </si>
  <si>
    <t>grant to comply c/w Transparency Code</t>
  </si>
  <si>
    <t>precept (2/2) &amp; grant</t>
  </si>
  <si>
    <t>Jun</t>
  </si>
  <si>
    <t>Sep</t>
  </si>
  <si>
    <t>Dec</t>
  </si>
  <si>
    <t>Mar</t>
  </si>
  <si>
    <t>Rem.</t>
  </si>
  <si>
    <t>Admin.</t>
  </si>
  <si>
    <t>Clerk's Salary</t>
  </si>
  <si>
    <t>Office Excs &amp; Allow.</t>
  </si>
  <si>
    <t>Postages</t>
  </si>
  <si>
    <t>Stationery</t>
  </si>
  <si>
    <t>CUMULATIVE TOTAL</t>
  </si>
  <si>
    <t>Insurance</t>
  </si>
  <si>
    <t>Subscriptions</t>
  </si>
  <si>
    <t>Audit Fee</t>
  </si>
  <si>
    <t>Cost of Meetings</t>
  </si>
  <si>
    <t>Training</t>
  </si>
  <si>
    <t>s137 LGA 1972</t>
  </si>
  <si>
    <t>Contingency</t>
  </si>
  <si>
    <t>TOTAL  EXPS.</t>
  </si>
  <si>
    <t>SCDC - Precept</t>
  </si>
  <si>
    <t>Discretionary Grant</t>
  </si>
  <si>
    <t>TOTAL INCOME</t>
  </si>
  <si>
    <t xml:space="preserve">Surplus/Deficit </t>
  </si>
  <si>
    <t>Voucher</t>
  </si>
  <si>
    <t>Tfrs</t>
  </si>
  <si>
    <t>701C/BA</t>
  </si>
  <si>
    <t>Community Acc</t>
  </si>
  <si>
    <t xml:space="preserve">Ref Monewden Village Hall </t>
  </si>
  <si>
    <t>tfr</t>
  </si>
  <si>
    <t>501C/BA</t>
  </si>
  <si>
    <t>Barclays Bank plc</t>
  </si>
  <si>
    <t>07 Mar-05 Jun</t>
  </si>
  <si>
    <t>CMH Parish Council</t>
  </si>
  <si>
    <t>transfer</t>
  </si>
  <si>
    <t>502C/BA</t>
  </si>
  <si>
    <t>06 Jun - 04 Sep</t>
  </si>
  <si>
    <t>503C/BA</t>
  </si>
  <si>
    <t>to 25 Sep</t>
  </si>
  <si>
    <t>504C/BA</t>
  </si>
  <si>
    <t>Hill Farm (Lindeman)</t>
  </si>
  <si>
    <t>land rental</t>
  </si>
  <si>
    <t>2005/6 &amp; 2006/7</t>
  </si>
  <si>
    <t>Stuart Rose (Green Farm)</t>
  </si>
  <si>
    <t xml:space="preserve">2005/6 </t>
  </si>
  <si>
    <t>505C/BA</t>
  </si>
  <si>
    <t>to 02 Dec</t>
  </si>
  <si>
    <t>601C/BA</t>
  </si>
  <si>
    <t>to 03 Mar</t>
  </si>
  <si>
    <t>602C/BA</t>
  </si>
  <si>
    <t>to 02 Jun</t>
  </si>
  <si>
    <t>603C/BA</t>
  </si>
  <si>
    <t>to 01 Sep</t>
  </si>
  <si>
    <t>604C/BA</t>
  </si>
  <si>
    <t>to 01 Dec</t>
  </si>
  <si>
    <t>to 02 Mar</t>
  </si>
  <si>
    <t>702C/BA</t>
  </si>
  <si>
    <t>to 01 Jun</t>
  </si>
  <si>
    <t>703C/BA</t>
  </si>
  <si>
    <t>to 31 Aug</t>
  </si>
  <si>
    <t>704C/BA</t>
  </si>
  <si>
    <t>to 30 Nov</t>
  </si>
  <si>
    <t>801C/BA</t>
  </si>
  <si>
    <t>to 29 Feb</t>
  </si>
  <si>
    <t>802C/BA</t>
  </si>
  <si>
    <t>to 30 May</t>
  </si>
  <si>
    <t>803C/CA</t>
  </si>
  <si>
    <t>to 05 Sep</t>
  </si>
  <si>
    <t>804C/BA</t>
  </si>
  <si>
    <t>to 05 Dec</t>
  </si>
  <si>
    <t>805C/BA</t>
  </si>
  <si>
    <t>to 27 Feb 09</t>
  </si>
  <si>
    <t>901C/BA</t>
  </si>
  <si>
    <t>to 05 Jun 09</t>
  </si>
  <si>
    <t>902C/BA</t>
  </si>
  <si>
    <t>to 04 Sep 09</t>
  </si>
  <si>
    <t>903C/BA</t>
  </si>
  <si>
    <t>to 04 Dec 09</t>
  </si>
  <si>
    <t>904C/BA</t>
  </si>
  <si>
    <t>to 07 Mar 10</t>
  </si>
  <si>
    <t>1001C/BA</t>
  </si>
  <si>
    <t>to 06 Jun 10</t>
  </si>
  <si>
    <t>1002C/BA</t>
  </si>
  <si>
    <t>to 05 Sep 10</t>
  </si>
  <si>
    <t>1003C/BA</t>
  </si>
  <si>
    <t>to 05 Dec 10</t>
  </si>
  <si>
    <t>1004C/BA</t>
  </si>
  <si>
    <t>to 06 Mar 11</t>
  </si>
  <si>
    <t>1101C/BA</t>
  </si>
  <si>
    <t>to 05 Jun 11</t>
  </si>
  <si>
    <t>1102C/BA</t>
  </si>
  <si>
    <t>to 04 Sep11</t>
  </si>
  <si>
    <t>1103C/BA</t>
  </si>
  <si>
    <t>to 05 Dec 11</t>
  </si>
  <si>
    <t>1104C/BA</t>
  </si>
  <si>
    <t>to 04 Mar 12</t>
  </si>
  <si>
    <t>1201C/BA</t>
  </si>
  <si>
    <t>to 05 Jun 12</t>
  </si>
  <si>
    <t>1202C/BA</t>
  </si>
  <si>
    <t>to 02 Sep 12</t>
  </si>
  <si>
    <t>1203C/BA</t>
  </si>
  <si>
    <t>to 02 Dec12</t>
  </si>
  <si>
    <t>1204C/BA</t>
  </si>
  <si>
    <t>to 03 Mar 13</t>
  </si>
  <si>
    <t>1301C/BA</t>
  </si>
  <si>
    <t>to 02 Jun &amp; 01 Sep 13</t>
  </si>
  <si>
    <t>1302C/BA</t>
  </si>
  <si>
    <t>to 01 Dec 13</t>
  </si>
  <si>
    <t>1303C/BA</t>
  </si>
  <si>
    <t>to 02 Mar 14</t>
  </si>
  <si>
    <t>1401C/BA</t>
  </si>
  <si>
    <t>to 02 Jun 14</t>
  </si>
  <si>
    <t>1402C/BA</t>
  </si>
  <si>
    <t>to 07 Sep 14</t>
  </si>
  <si>
    <t>1403C/BA</t>
  </si>
  <si>
    <t>to 07 Dec 14</t>
  </si>
  <si>
    <t>1500C/BA</t>
  </si>
  <si>
    <t>to 01 Mar 15</t>
  </si>
  <si>
    <t>1501C/BA</t>
  </si>
  <si>
    <t>to 07 Jun 15</t>
  </si>
  <si>
    <t>1502C/BA</t>
  </si>
  <si>
    <t>to 06 Sep 15</t>
  </si>
  <si>
    <t>1503C/BA</t>
  </si>
  <si>
    <t>to 06 Dec 15</t>
  </si>
  <si>
    <t>1504C/BA</t>
  </si>
  <si>
    <t>to 06 Mar 16</t>
  </si>
  <si>
    <t>501C/CA</t>
  </si>
  <si>
    <t>S Rose</t>
  </si>
  <si>
    <t>rent</t>
  </si>
  <si>
    <t>2005/6</t>
  </si>
  <si>
    <t>601C/CA</t>
  </si>
  <si>
    <t>Lindeman</t>
  </si>
  <si>
    <t>2007/8</t>
  </si>
  <si>
    <t>602C/CA</t>
  </si>
  <si>
    <t>701C/CA</t>
  </si>
  <si>
    <t>Business Account</t>
  </si>
  <si>
    <t>for Monewden Village Hall repairs</t>
  </si>
  <si>
    <t>800C/CA</t>
  </si>
  <si>
    <t>2008/9</t>
  </si>
  <si>
    <t>801C/CA</t>
  </si>
  <si>
    <t>900C/CA</t>
  </si>
  <si>
    <t>2009/10</t>
  </si>
  <si>
    <t>901C/CA</t>
  </si>
  <si>
    <t>1000C/CA</t>
  </si>
  <si>
    <t>2010/11</t>
  </si>
  <si>
    <t>1001C/CA</t>
  </si>
  <si>
    <t>1100C/CA</t>
  </si>
  <si>
    <t>2011/12</t>
  </si>
  <si>
    <t>1101C/CA</t>
  </si>
  <si>
    <t>1301/C/CA</t>
  </si>
  <si>
    <t>2012/13 &amp; 2013/14</t>
  </si>
  <si>
    <t>1302/C/CA</t>
  </si>
  <si>
    <t>Rose</t>
  </si>
  <si>
    <t>1400/C/CA</t>
  </si>
  <si>
    <t>Charitylands business account</t>
  </si>
  <si>
    <t>1501C/CA</t>
  </si>
  <si>
    <t>admin credit for poor service</t>
  </si>
  <si>
    <t>1502C/CA</t>
  </si>
  <si>
    <t>Rose &amp; Lindeman</t>
  </si>
  <si>
    <t>2014/15</t>
  </si>
  <si>
    <t>1600C/CA</t>
  </si>
  <si>
    <t>1601/C/CA</t>
  </si>
  <si>
    <t>goodwill gesture</t>
  </si>
  <si>
    <t>credit for poor service</t>
  </si>
  <si>
    <t>charges 2004/5</t>
  </si>
  <si>
    <t>CMH PC</t>
  </si>
  <si>
    <t>Monewden Village Hall repairs</t>
  </si>
  <si>
    <t>contribution to notice board</t>
  </si>
  <si>
    <t>1300C/CA</t>
  </si>
  <si>
    <t>grant Monewden Village Hall</t>
  </si>
  <si>
    <t>1400C/CA</t>
  </si>
  <si>
    <t>charges 2014</t>
  </si>
  <si>
    <t>1401C/CA</t>
  </si>
  <si>
    <t>Opening Bal</t>
  </si>
  <si>
    <t>Credit</t>
  </si>
  <si>
    <t>Debit</t>
  </si>
  <si>
    <t>Sub Total</t>
  </si>
  <si>
    <t>Revised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</si>
</sst>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£&quot;#,##0.00;\-&quot;£&quot;#,##0.00"/>
    <numFmt numFmtId="8" formatCode="&quot;£&quot;#,##0.00;[Red]\-&quot;£&quot;#,##0.00"/>
    <numFmt numFmtId="164" formatCode="#,##0.00_ ;\-#,##0.00\ "/>
    <numFmt numFmtId="165" formatCode="&quot;£&quot;#,##0.00"/>
    <numFmt numFmtId="166" formatCode="000"/>
    <numFmt numFmtId="167" formatCode="&quot;£&quot;#,##0"/>
  </numFmts>
  <fonts count="14" x14ac:knownFonts="1">
    <font>
      <sz val="8"/>
      <name val="Lucida Casual"/>
    </font>
    <font>
      <b/>
      <sz val="8"/>
      <name val="Lucida Casual"/>
    </font>
    <font>
      <sz val="8"/>
      <name val="Lucida Casual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u/>
      <sz val="10"/>
      <name val="Times New Roman"/>
      <family val="1"/>
    </font>
    <font>
      <sz val="8"/>
      <color indexed="48"/>
      <name val="Times New Roman"/>
      <family val="1"/>
    </font>
    <font>
      <sz val="8"/>
      <color indexed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8"/>
      <name val=" Times New Roman"/>
    </font>
    <font>
      <sz val="8"/>
      <color rgb="FF0070C0"/>
      <name val="Times New Roman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10">
    <xf numFmtId="0" fontId="0" fillId="0" borderId="0" xfId="0"/>
    <xf numFmtId="2" fontId="0" fillId="0" borderId="0" xfId="0" applyNumberFormat="1"/>
    <xf numFmtId="0" fontId="0" fillId="0" borderId="0" xfId="0" applyBorder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2" fontId="3" fillId="0" borderId="0" xfId="0" applyNumberFormat="1" applyFont="1"/>
    <xf numFmtId="165" fontId="4" fillId="0" borderId="0" xfId="0" applyNumberFormat="1" applyFont="1"/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4" fontId="3" fillId="0" borderId="0" xfId="0" applyNumberFormat="1" applyFont="1"/>
    <xf numFmtId="0" fontId="4" fillId="0" borderId="4" xfId="0" applyFont="1" applyBorder="1"/>
    <xf numFmtId="0" fontId="3" fillId="0" borderId="5" xfId="0" applyFont="1" applyBorder="1"/>
    <xf numFmtId="1" fontId="3" fillId="0" borderId="0" xfId="0" applyNumberFormat="1" applyFont="1"/>
    <xf numFmtId="1" fontId="4" fillId="0" borderId="0" xfId="0" applyNumberFormat="1" applyFont="1"/>
    <xf numFmtId="1" fontId="4" fillId="0" borderId="5" xfId="0" applyNumberFormat="1" applyFont="1" applyBorder="1"/>
    <xf numFmtId="0" fontId="5" fillId="0" borderId="0" xfId="0" applyFont="1"/>
    <xf numFmtId="1" fontId="5" fillId="0" borderId="0" xfId="0" applyNumberFormat="1" applyFont="1"/>
    <xf numFmtId="1" fontId="5" fillId="0" borderId="1" xfId="0" applyNumberFormat="1" applyFont="1" applyBorder="1"/>
    <xf numFmtId="0" fontId="5" fillId="0" borderId="1" xfId="0" applyFont="1" applyBorder="1"/>
    <xf numFmtId="0" fontId="5" fillId="0" borderId="3" xfId="0" applyFont="1" applyBorder="1"/>
    <xf numFmtId="1" fontId="5" fillId="0" borderId="3" xfId="0" applyNumberFormat="1" applyFont="1" applyBorder="1"/>
    <xf numFmtId="167" fontId="4" fillId="0" borderId="5" xfId="0" applyNumberFormat="1" applyFont="1" applyBorder="1"/>
    <xf numFmtId="0" fontId="4" fillId="0" borderId="0" xfId="0" applyFont="1" applyBorder="1"/>
    <xf numFmtId="0" fontId="5" fillId="0" borderId="0" xfId="0" applyFont="1" applyBorder="1"/>
    <xf numFmtId="1" fontId="5" fillId="0" borderId="0" xfId="0" applyNumberFormat="1" applyFont="1" applyBorder="1"/>
    <xf numFmtId="0" fontId="5" fillId="0" borderId="6" xfId="0" applyFont="1" applyBorder="1"/>
    <xf numFmtId="1" fontId="5" fillId="0" borderId="6" xfId="0" applyNumberFormat="1" applyFont="1" applyBorder="1"/>
    <xf numFmtId="0" fontId="3" fillId="0" borderId="4" xfId="0" applyFont="1" applyBorder="1"/>
    <xf numFmtId="0" fontId="3" fillId="0" borderId="7" xfId="0" applyFont="1" applyBorder="1"/>
    <xf numFmtId="0" fontId="3" fillId="0" borderId="8" xfId="0" applyFont="1" applyBorder="1"/>
    <xf numFmtId="0" fontId="4" fillId="0" borderId="0" xfId="0" applyFont="1" applyBorder="1" applyAlignment="1">
      <alignment horizontal="center"/>
    </xf>
    <xf numFmtId="0" fontId="4" fillId="0" borderId="9" xfId="0" applyFont="1" applyBorder="1"/>
    <xf numFmtId="0" fontId="3" fillId="0" borderId="0" xfId="0" applyFont="1" applyBorder="1"/>
    <xf numFmtId="0" fontId="3" fillId="0" borderId="10" xfId="0" applyFont="1" applyBorder="1"/>
    <xf numFmtId="0" fontId="4" fillId="0" borderId="1" xfId="0" applyFont="1" applyBorder="1" applyAlignment="1">
      <alignment horizontal="center"/>
    </xf>
    <xf numFmtId="0" fontId="4" fillId="0" borderId="11" xfId="0" applyFont="1" applyBorder="1"/>
    <xf numFmtId="7" fontId="3" fillId="0" borderId="0" xfId="0" applyNumberFormat="1" applyFont="1" applyBorder="1"/>
    <xf numFmtId="0" fontId="3" fillId="0" borderId="9" xfId="0" applyFont="1" applyBorder="1"/>
    <xf numFmtId="2" fontId="3" fillId="0" borderId="8" xfId="0" applyNumberFormat="1" applyFont="1" applyBorder="1"/>
    <xf numFmtId="165" fontId="3" fillId="0" borderId="0" xfId="0" applyNumberFormat="1" applyFont="1"/>
    <xf numFmtId="7" fontId="4" fillId="0" borderId="0" xfId="0" applyNumberFormat="1" applyFont="1" applyBorder="1"/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5" fontId="3" fillId="0" borderId="15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3" fillId="0" borderId="16" xfId="0" applyFont="1" applyBorder="1"/>
    <xf numFmtId="0" fontId="3" fillId="0" borderId="0" xfId="0" applyFont="1" applyBorder="1" applyAlignment="1">
      <alignment horizontal="right"/>
    </xf>
    <xf numFmtId="2" fontId="3" fillId="0" borderId="14" xfId="0" applyNumberFormat="1" applyFont="1" applyBorder="1"/>
    <xf numFmtId="2" fontId="3" fillId="0" borderId="0" xfId="0" applyNumberFormat="1" applyFont="1" applyBorder="1"/>
    <xf numFmtId="2" fontId="3" fillId="0" borderId="16" xfId="0" applyNumberFormat="1" applyFont="1" applyBorder="1"/>
    <xf numFmtId="2" fontId="3" fillId="0" borderId="21" xfId="0" applyNumberFormat="1" applyFont="1" applyBorder="1"/>
    <xf numFmtId="2" fontId="3" fillId="0" borderId="22" xfId="0" applyNumberFormat="1" applyFont="1" applyBorder="1"/>
    <xf numFmtId="2" fontId="3" fillId="0" borderId="17" xfId="0" applyNumberFormat="1" applyFont="1" applyBorder="1"/>
    <xf numFmtId="0" fontId="3" fillId="0" borderId="0" xfId="0" applyFont="1" applyFill="1" applyBorder="1" applyAlignment="1">
      <alignment horizontal="left"/>
    </xf>
    <xf numFmtId="17" fontId="3" fillId="0" borderId="16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5" fontId="3" fillId="0" borderId="0" xfId="0" applyNumberFormat="1" applyFont="1" applyBorder="1" applyAlignment="1">
      <alignment horizontal="center"/>
    </xf>
    <xf numFmtId="0" fontId="3" fillId="0" borderId="19" xfId="0" applyFont="1" applyBorder="1"/>
    <xf numFmtId="166" fontId="3" fillId="0" borderId="21" xfId="0" applyNumberFormat="1" applyFont="1" applyBorder="1"/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166" fontId="3" fillId="0" borderId="16" xfId="0" applyNumberFormat="1" applyFont="1" applyBorder="1"/>
    <xf numFmtId="0" fontId="3" fillId="0" borderId="16" xfId="0" applyFont="1" applyFill="1" applyBorder="1"/>
    <xf numFmtId="2" fontId="3" fillId="0" borderId="9" xfId="0" applyNumberFormat="1" applyFont="1" applyBorder="1"/>
    <xf numFmtId="166" fontId="3" fillId="0" borderId="19" xfId="0" applyNumberFormat="1" applyFont="1" applyBorder="1"/>
    <xf numFmtId="0" fontId="3" fillId="0" borderId="1" xfId="0" applyFont="1" applyBorder="1" applyAlignment="1">
      <alignment horizontal="left"/>
    </xf>
    <xf numFmtId="164" fontId="3" fillId="0" borderId="19" xfId="0" applyNumberFormat="1" applyFont="1" applyBorder="1"/>
    <xf numFmtId="164" fontId="3" fillId="0" borderId="0" xfId="0" applyNumberFormat="1" applyFont="1"/>
    <xf numFmtId="0" fontId="3" fillId="0" borderId="16" xfId="0" applyFont="1" applyFill="1" applyBorder="1" applyAlignment="1">
      <alignment horizontal="center"/>
    </xf>
    <xf numFmtId="15" fontId="3" fillId="0" borderId="8" xfId="0" applyNumberFormat="1" applyFont="1" applyBorder="1" applyAlignment="1">
      <alignment horizontal="right"/>
    </xf>
    <xf numFmtId="15" fontId="3" fillId="0" borderId="10" xfId="0" applyNumberFormat="1" applyFont="1" applyBorder="1" applyAlignment="1">
      <alignment horizontal="right"/>
    </xf>
    <xf numFmtId="0" fontId="3" fillId="0" borderId="3" xfId="0" applyFont="1" applyBorder="1"/>
    <xf numFmtId="0" fontId="4" fillId="0" borderId="23" xfId="0" applyFont="1" applyBorder="1" applyAlignment="1">
      <alignment horizontal="center"/>
    </xf>
    <xf numFmtId="0" fontId="3" fillId="0" borderId="24" xfId="0" applyFont="1" applyBorder="1"/>
    <xf numFmtId="0" fontId="3" fillId="0" borderId="23" xfId="0" applyFont="1" applyBorder="1"/>
    <xf numFmtId="0" fontId="3" fillId="0" borderId="22" xfId="0" applyFont="1" applyBorder="1" applyAlignment="1">
      <alignment horizontal="center"/>
    </xf>
    <xf numFmtId="2" fontId="3" fillId="0" borderId="0" xfId="0" applyNumberFormat="1" applyFont="1" applyFill="1" applyBorder="1"/>
    <xf numFmtId="0" fontId="3" fillId="0" borderId="1" xfId="0" applyFont="1" applyBorder="1" applyAlignment="1">
      <alignment horizontal="right"/>
    </xf>
    <xf numFmtId="17" fontId="3" fillId="0" borderId="16" xfId="0" applyNumberFormat="1" applyFont="1" applyFill="1" applyBorder="1" applyAlignment="1">
      <alignment horizontal="center"/>
    </xf>
    <xf numFmtId="2" fontId="8" fillId="0" borderId="14" xfId="0" applyNumberFormat="1" applyFont="1" applyBorder="1"/>
    <xf numFmtId="0" fontId="4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/>
    <xf numFmtId="0" fontId="4" fillId="0" borderId="2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8" fillId="0" borderId="0" xfId="0" applyNumberFormat="1" applyFont="1" applyBorder="1"/>
    <xf numFmtId="2" fontId="7" fillId="0" borderId="0" xfId="0" applyNumberFormat="1" applyFont="1" applyBorder="1"/>
    <xf numFmtId="0" fontId="3" fillId="0" borderId="5" xfId="0" applyFont="1" applyBorder="1" applyAlignment="1">
      <alignment horizontal="right"/>
    </xf>
    <xf numFmtId="15" fontId="3" fillId="0" borderId="0" xfId="0" applyNumberFormat="1" applyFont="1" applyFill="1" applyBorder="1" applyAlignment="1">
      <alignment horizontal="center"/>
    </xf>
    <xf numFmtId="15" fontId="3" fillId="0" borderId="0" xfId="0" applyNumberFormat="1" applyFont="1" applyBorder="1" applyAlignment="1">
      <alignment horizontal="right"/>
    </xf>
    <xf numFmtId="15" fontId="3" fillId="0" borderId="0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2" fontId="3" fillId="0" borderId="16" xfId="0" applyNumberFormat="1" applyFont="1" applyFill="1" applyBorder="1"/>
    <xf numFmtId="15" fontId="3" fillId="0" borderId="1" xfId="0" applyNumberFormat="1" applyFont="1" applyBorder="1" applyAlignment="1">
      <alignment horizontal="right"/>
    </xf>
    <xf numFmtId="2" fontId="8" fillId="0" borderId="16" xfId="0" applyNumberFormat="1" applyFont="1" applyBorder="1"/>
    <xf numFmtId="2" fontId="8" fillId="0" borderId="16" xfId="0" applyNumberFormat="1" applyFont="1" applyFill="1" applyBorder="1"/>
    <xf numFmtId="0" fontId="3" fillId="0" borderId="31" xfId="0" applyFont="1" applyBorder="1" applyAlignment="1">
      <alignment horizontal="center"/>
    </xf>
    <xf numFmtId="15" fontId="3" fillId="0" borderId="22" xfId="0" applyNumberFormat="1" applyFont="1" applyBorder="1" applyAlignment="1">
      <alignment horizontal="center"/>
    </xf>
    <xf numFmtId="16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2" fontId="3" fillId="0" borderId="5" xfId="0" applyNumberFormat="1" applyFont="1" applyBorder="1"/>
    <xf numFmtId="2" fontId="0" fillId="0" borderId="0" xfId="0" applyNumberFormat="1" applyBorder="1"/>
    <xf numFmtId="0" fontId="4" fillId="0" borderId="3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2" fontId="3" fillId="0" borderId="7" xfId="0" applyNumberFormat="1" applyFont="1" applyBorder="1"/>
    <xf numFmtId="0" fontId="3" fillId="0" borderId="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5" xfId="0" applyFont="1" applyBorder="1"/>
    <xf numFmtId="0" fontId="3" fillId="0" borderId="33" xfId="0" applyFont="1" applyFill="1" applyBorder="1" applyAlignment="1">
      <alignment horizontal="center"/>
    </xf>
    <xf numFmtId="0" fontId="3" fillId="0" borderId="33" xfId="0" applyFont="1" applyBorder="1"/>
    <xf numFmtId="166" fontId="3" fillId="0" borderId="22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164" fontId="3" fillId="0" borderId="26" xfId="0" applyNumberFormat="1" applyFont="1" applyBorder="1"/>
    <xf numFmtId="0" fontId="3" fillId="0" borderId="33" xfId="0" applyFont="1" applyBorder="1" applyAlignment="1">
      <alignment horizontal="center"/>
    </xf>
    <xf numFmtId="15" fontId="0" fillId="0" borderId="0" xfId="0" applyNumberFormat="1" applyAlignment="1">
      <alignment horizontal="right"/>
    </xf>
    <xf numFmtId="0" fontId="0" fillId="0" borderId="16" xfId="0" applyBorder="1"/>
    <xf numFmtId="2" fontId="3" fillId="0" borderId="13" xfId="0" applyNumberFormat="1" applyFont="1" applyBorder="1"/>
    <xf numFmtId="0" fontId="3" fillId="0" borderId="34" xfId="0" applyFont="1" applyBorder="1" applyAlignment="1">
      <alignment horizontal="center"/>
    </xf>
    <xf numFmtId="15" fontId="3" fillId="0" borderId="28" xfId="0" applyNumberFormat="1" applyFont="1" applyBorder="1" applyAlignment="1">
      <alignment horizontal="right"/>
    </xf>
    <xf numFmtId="15" fontId="3" fillId="0" borderId="15" xfId="0" applyNumberFormat="1" applyFont="1" applyBorder="1" applyAlignment="1">
      <alignment horizontal="right"/>
    </xf>
    <xf numFmtId="16" fontId="3" fillId="0" borderId="22" xfId="0" applyNumberFormat="1" applyFont="1" applyBorder="1"/>
    <xf numFmtId="15" fontId="0" fillId="0" borderId="22" xfId="0" applyNumberFormat="1" applyBorder="1"/>
    <xf numFmtId="15" fontId="3" fillId="0" borderId="18" xfId="0" applyNumberFormat="1" applyFont="1" applyBorder="1" applyAlignment="1">
      <alignment horizontal="right"/>
    </xf>
    <xf numFmtId="0" fontId="0" fillId="0" borderId="22" xfId="0" applyBorder="1"/>
    <xf numFmtId="0" fontId="3" fillId="0" borderId="22" xfId="0" applyFont="1" applyFill="1" applyBorder="1" applyAlignment="1">
      <alignment horizontal="center"/>
    </xf>
    <xf numFmtId="2" fontId="3" fillId="0" borderId="3" xfId="0" applyNumberFormat="1" applyFont="1" applyBorder="1"/>
    <xf numFmtId="2" fontId="3" fillId="0" borderId="1" xfId="0" applyNumberFormat="1" applyFont="1" applyBorder="1"/>
    <xf numFmtId="2" fontId="3" fillId="0" borderId="6" xfId="0" applyNumberFormat="1" applyFont="1" applyBorder="1"/>
    <xf numFmtId="17" fontId="3" fillId="0" borderId="21" xfId="0" applyNumberFormat="1" applyFont="1" applyBorder="1" applyAlignment="1">
      <alignment horizontal="center"/>
    </xf>
    <xf numFmtId="0" fontId="0" fillId="0" borderId="9" xfId="0" applyBorder="1"/>
    <xf numFmtId="2" fontId="0" fillId="0" borderId="5" xfId="0" applyNumberFormat="1" applyBorder="1"/>
    <xf numFmtId="165" fontId="3" fillId="0" borderId="0" xfId="0" applyNumberFormat="1" applyFont="1" applyBorder="1"/>
    <xf numFmtId="0" fontId="11" fillId="0" borderId="0" xfId="0" applyFont="1" applyAlignment="1">
      <alignment horizontal="center"/>
    </xf>
    <xf numFmtId="0" fontId="4" fillId="0" borderId="0" xfId="1" applyFont="1" applyBorder="1" applyAlignment="1">
      <alignment horizontal="center"/>
    </xf>
    <xf numFmtId="15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2" fontId="0" fillId="0" borderId="9" xfId="0" applyNumberFormat="1" applyBorder="1"/>
    <xf numFmtId="0" fontId="0" fillId="0" borderId="30" xfId="0" applyBorder="1"/>
    <xf numFmtId="0" fontId="0" fillId="0" borderId="19" xfId="0" applyBorder="1"/>
    <xf numFmtId="0" fontId="0" fillId="0" borderId="26" xfId="0" applyBorder="1"/>
    <xf numFmtId="0" fontId="0" fillId="0" borderId="33" xfId="0" applyBorder="1"/>
    <xf numFmtId="0" fontId="0" fillId="0" borderId="20" xfId="0" applyBorder="1"/>
    <xf numFmtId="2" fontId="0" fillId="0" borderId="8" xfId="0" applyNumberFormat="1" applyBorder="1"/>
    <xf numFmtId="7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4" fillId="0" borderId="0" xfId="0" applyNumberFormat="1" applyFont="1" applyBorder="1"/>
    <xf numFmtId="7" fontId="4" fillId="0" borderId="0" xfId="0" applyNumberFormat="1" applyFont="1" applyBorder="1" applyAlignment="1">
      <alignment horizontal="left"/>
    </xf>
    <xf numFmtId="8" fontId="4" fillId="0" borderId="0" xfId="0" applyNumberFormat="1" applyFont="1" applyBorder="1"/>
    <xf numFmtId="15" fontId="4" fillId="0" borderId="0" xfId="0" applyNumberFormat="1" applyFont="1" applyBorder="1" applyAlignment="1">
      <alignment horizontal="left"/>
    </xf>
    <xf numFmtId="15" fontId="3" fillId="0" borderId="22" xfId="0" applyNumberFormat="1" applyFont="1" applyBorder="1"/>
    <xf numFmtId="15" fontId="3" fillId="0" borderId="16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21" xfId="0" applyFont="1" applyBorder="1" applyAlignment="1"/>
    <xf numFmtId="166" fontId="3" fillId="0" borderId="13" xfId="0" applyNumberFormat="1" applyFont="1" applyBorder="1"/>
    <xf numFmtId="0" fontId="3" fillId="0" borderId="22" xfId="0" applyFont="1" applyBorder="1"/>
    <xf numFmtId="17" fontId="3" fillId="0" borderId="22" xfId="0" applyNumberFormat="1" applyFont="1" applyBorder="1" applyAlignment="1">
      <alignment horizontal="center"/>
    </xf>
    <xf numFmtId="16" fontId="3" fillId="0" borderId="0" xfId="0" applyNumberFormat="1" applyFont="1"/>
    <xf numFmtId="0" fontId="3" fillId="0" borderId="22" xfId="0" applyFont="1" applyFill="1" applyBorder="1"/>
    <xf numFmtId="15" fontId="3" fillId="0" borderId="22" xfId="0" applyNumberFormat="1" applyFont="1" applyFill="1" applyBorder="1" applyAlignment="1">
      <alignment horizontal="right"/>
    </xf>
    <xf numFmtId="15" fontId="3" fillId="0" borderId="0" xfId="0" applyNumberFormat="1" applyFont="1" applyAlignment="1">
      <alignment horizontal="center"/>
    </xf>
    <xf numFmtId="2" fontId="13" fillId="0" borderId="14" xfId="0" applyNumberFormat="1" applyFont="1" applyBorder="1"/>
    <xf numFmtId="2" fontId="13" fillId="0" borderId="16" xfId="0" applyNumberFormat="1" applyFont="1" applyBorder="1"/>
    <xf numFmtId="2" fontId="13" fillId="0" borderId="16" xfId="0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17" fontId="0" fillId="0" borderId="0" xfId="0" applyNumberFormat="1"/>
    <xf numFmtId="15" fontId="3" fillId="0" borderId="0" xfId="0" applyNumberFormat="1" applyFont="1" applyFill="1" applyBorder="1" applyAlignment="1">
      <alignment horizontal="center" vertical="center"/>
    </xf>
    <xf numFmtId="166" fontId="3" fillId="0" borderId="16" xfId="0" applyNumberFormat="1" applyFont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15" fontId="3" fillId="0" borderId="16" xfId="0" applyNumberFormat="1" applyFont="1" applyFill="1" applyBorder="1" applyAlignment="1">
      <alignment horizontal="center" vertical="center"/>
    </xf>
    <xf numFmtId="0" fontId="12" fillId="0" borderId="16" xfId="0" applyFont="1" applyBorder="1"/>
    <xf numFmtId="2" fontId="0" fillId="0" borderId="17" xfId="0" applyNumberFormat="1" applyBorder="1"/>
    <xf numFmtId="14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8" fontId="3" fillId="0" borderId="5" xfId="0" applyNumberFormat="1" applyFont="1" applyBorder="1"/>
    <xf numFmtId="8" fontId="3" fillId="0" borderId="0" xfId="0" applyNumberFormat="1" applyFont="1" applyBorder="1"/>
    <xf numFmtId="0" fontId="3" fillId="0" borderId="0" xfId="0" applyFont="1" applyBorder="1" applyAlignment="1"/>
    <xf numFmtId="0" fontId="3" fillId="0" borderId="33" xfId="0" applyFont="1" applyFill="1" applyBorder="1" applyAlignment="1"/>
    <xf numFmtId="0" fontId="3" fillId="0" borderId="33" xfId="0" applyFont="1" applyBorder="1" applyAlignment="1"/>
    <xf numFmtId="0" fontId="2" fillId="0" borderId="0" xfId="0" applyFont="1" applyBorder="1" applyAlignment="1">
      <alignment horizontal="left"/>
    </xf>
    <xf numFmtId="8" fontId="0" fillId="0" borderId="0" xfId="0" applyNumberFormat="1"/>
  </cellXfs>
  <cellStyles count="2">
    <cellStyle name="Normal" xfId="0" builtinId="0"/>
    <cellStyle name="Normal_Sheet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theme" Target="theme/theme1.xml"/><Relationship Id="rId23" Type="http://schemas.openxmlformats.org/officeDocument/2006/relationships/styles" Target="styles.xml"/><Relationship Id="rId24" Type="http://schemas.openxmlformats.org/officeDocument/2006/relationships/sharedStrings" Target="sharedStrings.xml"/><Relationship Id="rId25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view="pageLayout" zoomScaleNormal="75" zoomScalePageLayoutView="75" workbookViewId="0">
      <selection activeCell="E34" sqref="E34"/>
    </sheetView>
  </sheetViews>
  <sheetFormatPr baseColWidth="10" defaultColWidth="8.83203125" defaultRowHeight="11" x14ac:dyDescent="0"/>
  <cols>
    <col min="3" max="3" width="29.83203125" customWidth="1"/>
    <col min="4" max="4" width="10.1640625" customWidth="1"/>
    <col min="5" max="5" width="14.1640625" customWidth="1"/>
    <col min="6" max="6" width="10.1640625" customWidth="1"/>
    <col min="8" max="8" width="29.83203125" customWidth="1"/>
    <col min="9" max="9" width="10.1640625" customWidth="1"/>
    <col min="10" max="10" width="14.1640625" customWidth="1"/>
    <col min="11" max="11" width="10.1640625" customWidth="1"/>
  </cols>
  <sheetData>
    <row r="1" spans="1:11">
      <c r="A1" s="3"/>
      <c r="B1" s="30"/>
      <c r="C1" s="14"/>
      <c r="D1" s="14"/>
      <c r="E1" s="14"/>
      <c r="F1" s="31"/>
      <c r="G1" s="14"/>
      <c r="H1" s="14"/>
      <c r="I1" s="14"/>
      <c r="J1" s="14"/>
      <c r="K1" s="31"/>
    </row>
    <row r="2" spans="1:11">
      <c r="A2" s="3"/>
      <c r="B2" s="32"/>
      <c r="C2" s="33" t="s">
        <v>0</v>
      </c>
      <c r="D2" s="33"/>
      <c r="E2" s="33"/>
      <c r="F2" s="34"/>
      <c r="G2" s="35"/>
      <c r="H2" s="33" t="s">
        <v>1</v>
      </c>
      <c r="I2" s="33"/>
      <c r="J2" s="33"/>
      <c r="K2" s="34"/>
    </row>
    <row r="3" spans="1:11" ht="12" thickBot="1">
      <c r="A3" s="3"/>
      <c r="B3" s="36"/>
      <c r="C3" s="8"/>
      <c r="D3" s="37"/>
      <c r="E3" s="37"/>
      <c r="F3" s="38"/>
      <c r="G3" s="36"/>
      <c r="H3" s="8"/>
      <c r="I3" s="37"/>
      <c r="J3" s="37"/>
      <c r="K3" s="38"/>
    </row>
    <row r="4" spans="1:11">
      <c r="A4" s="3"/>
      <c r="B4" s="30"/>
      <c r="C4" s="14" t="s">
        <v>2</v>
      </c>
      <c r="D4" s="14"/>
      <c r="E4" s="203">
        <v>1841.32</v>
      </c>
      <c r="F4" s="31" t="s">
        <v>3</v>
      </c>
      <c r="G4" s="30"/>
      <c r="H4" s="14" t="s">
        <v>4</v>
      </c>
      <c r="I4" s="14"/>
      <c r="J4" s="203">
        <v>167.58</v>
      </c>
      <c r="K4" s="31" t="s">
        <v>3</v>
      </c>
    </row>
    <row r="5" spans="1:11">
      <c r="A5" s="3"/>
      <c r="B5" s="32"/>
      <c r="C5" s="35"/>
      <c r="D5" s="35"/>
      <c r="E5" s="204"/>
      <c r="F5" s="40"/>
      <c r="G5" s="32"/>
      <c r="H5" s="35"/>
      <c r="I5" s="35"/>
      <c r="J5" s="35"/>
      <c r="K5" s="40"/>
    </row>
    <row r="6" spans="1:11">
      <c r="A6" s="3"/>
      <c r="B6" s="32"/>
      <c r="C6" s="35" t="s">
        <v>5</v>
      </c>
      <c r="D6" s="35"/>
      <c r="E6" s="39">
        <v>2000</v>
      </c>
      <c r="F6" s="40" t="s">
        <v>3</v>
      </c>
      <c r="G6" s="41"/>
      <c r="H6" s="35" t="s">
        <v>6</v>
      </c>
      <c r="I6" s="35"/>
      <c r="J6" s="39"/>
      <c r="K6" s="40"/>
    </row>
    <row r="7" spans="1:11">
      <c r="A7" s="3"/>
      <c r="B7" s="32"/>
      <c r="C7" s="35"/>
      <c r="D7" s="35"/>
      <c r="E7" s="39"/>
      <c r="F7" s="40"/>
      <c r="G7" s="32"/>
      <c r="H7" s="35">
        <v>300014</v>
      </c>
      <c r="I7" s="35"/>
      <c r="J7" s="39">
        <v>159.15</v>
      </c>
      <c r="K7" s="40" t="s">
        <v>3</v>
      </c>
    </row>
    <row r="8" spans="1:11">
      <c r="A8" s="3"/>
      <c r="B8" s="32"/>
      <c r="C8" s="3" t="s">
        <v>7</v>
      </c>
      <c r="D8" s="35"/>
      <c r="E8" s="42">
        <v>0</v>
      </c>
      <c r="F8" s="40"/>
      <c r="G8" s="41"/>
      <c r="H8" s="35">
        <v>300015</v>
      </c>
      <c r="I8" s="35"/>
      <c r="J8" s="39">
        <v>32</v>
      </c>
      <c r="K8" s="40" t="s">
        <v>3</v>
      </c>
    </row>
    <row r="9" spans="1:11">
      <c r="A9" s="3"/>
      <c r="B9" s="32"/>
      <c r="C9" s="35"/>
      <c r="D9" s="35"/>
      <c r="E9" s="39"/>
      <c r="F9" s="40"/>
      <c r="G9" s="32"/>
      <c r="H9" s="35">
        <v>300016</v>
      </c>
      <c r="I9" s="35"/>
      <c r="J9" s="39">
        <v>80</v>
      </c>
      <c r="K9" s="40" t="s">
        <v>3</v>
      </c>
    </row>
    <row r="10" spans="1:11">
      <c r="A10" s="3"/>
      <c r="B10" s="32"/>
      <c r="C10" s="35" t="s">
        <v>8</v>
      </c>
      <c r="D10" s="35"/>
      <c r="E10" s="39">
        <v>0.36</v>
      </c>
      <c r="F10" s="40" t="s">
        <v>3</v>
      </c>
      <c r="G10" s="41"/>
      <c r="H10" s="35">
        <v>300017</v>
      </c>
      <c r="I10" s="35"/>
      <c r="J10" s="39">
        <v>168.77</v>
      </c>
      <c r="K10" s="40" t="s">
        <v>3</v>
      </c>
    </row>
    <row r="11" spans="1:11">
      <c r="A11" s="3"/>
      <c r="B11" s="32"/>
      <c r="C11" s="35"/>
      <c r="D11" s="35"/>
      <c r="E11" s="39"/>
      <c r="F11" s="40"/>
      <c r="G11" s="32"/>
      <c r="H11" s="35">
        <v>300018</v>
      </c>
      <c r="I11" s="35"/>
      <c r="J11" s="39">
        <v>30</v>
      </c>
      <c r="K11" s="40" t="s">
        <v>3</v>
      </c>
    </row>
    <row r="12" spans="1:11">
      <c r="A12" s="3"/>
      <c r="B12" s="32"/>
      <c r="C12" s="35" t="s">
        <v>9</v>
      </c>
      <c r="D12" s="35"/>
      <c r="E12" s="39">
        <v>21.2</v>
      </c>
      <c r="F12" s="40" t="s">
        <v>3</v>
      </c>
      <c r="G12" s="41"/>
      <c r="H12" s="35">
        <v>300019</v>
      </c>
      <c r="I12" s="35"/>
      <c r="J12" s="39">
        <v>165</v>
      </c>
      <c r="K12" s="40" t="s">
        <v>3</v>
      </c>
    </row>
    <row r="13" spans="1:11">
      <c r="A13" s="3"/>
      <c r="B13" s="32"/>
      <c r="C13" s="35"/>
      <c r="D13" s="35"/>
      <c r="E13" s="39"/>
      <c r="F13" s="40"/>
      <c r="G13" s="41"/>
      <c r="H13" s="35">
        <v>300020</v>
      </c>
      <c r="J13" s="39">
        <v>222.82</v>
      </c>
      <c r="K13" s="40" t="s">
        <v>3</v>
      </c>
    </row>
    <row r="14" spans="1:11">
      <c r="A14" s="3"/>
      <c r="B14" s="32"/>
      <c r="C14" s="35" t="s">
        <v>10</v>
      </c>
      <c r="D14" s="35"/>
      <c r="E14" s="39">
        <v>519.9</v>
      </c>
      <c r="F14" s="40" t="s">
        <v>3</v>
      </c>
      <c r="G14" s="32"/>
      <c r="H14" s="35">
        <f>H13+1</f>
        <v>300021</v>
      </c>
      <c r="I14" s="35"/>
      <c r="J14" s="39">
        <v>192.38</v>
      </c>
      <c r="K14" s="40" t="s">
        <v>3</v>
      </c>
    </row>
    <row r="15" spans="1:11">
      <c r="A15" s="3"/>
      <c r="B15" s="32"/>
      <c r="C15" s="35"/>
      <c r="D15" s="35"/>
      <c r="E15" s="39"/>
      <c r="F15" s="40"/>
      <c r="G15" s="32"/>
      <c r="H15" s="35">
        <f t="shared" ref="H15:H22" si="0">H14+1</f>
        <v>300022</v>
      </c>
      <c r="I15" s="35"/>
      <c r="J15" s="39">
        <v>97.65</v>
      </c>
      <c r="K15" s="40" t="s">
        <v>3</v>
      </c>
    </row>
    <row r="16" spans="1:11">
      <c r="A16" s="3"/>
      <c r="B16" s="32"/>
      <c r="C16" s="35" t="s">
        <v>11</v>
      </c>
      <c r="D16" s="3"/>
      <c r="E16" s="39">
        <v>7.5</v>
      </c>
      <c r="F16" s="40" t="s">
        <v>3</v>
      </c>
      <c r="G16" s="41"/>
      <c r="H16" s="35">
        <f t="shared" si="0"/>
        <v>300023</v>
      </c>
      <c r="I16" s="35"/>
      <c r="J16" s="39">
        <v>50</v>
      </c>
      <c r="K16" s="40" t="s">
        <v>3</v>
      </c>
    </row>
    <row r="17" spans="1:11">
      <c r="A17" s="3"/>
      <c r="B17" s="32"/>
      <c r="C17" s="35"/>
      <c r="D17" s="3"/>
      <c r="E17" s="39"/>
      <c r="F17" s="40"/>
      <c r="G17" s="41"/>
      <c r="H17" s="35">
        <f t="shared" si="0"/>
        <v>300024</v>
      </c>
      <c r="I17" s="35"/>
      <c r="J17" s="39">
        <v>266.7</v>
      </c>
      <c r="K17" s="40" t="s">
        <v>3</v>
      </c>
    </row>
    <row r="18" spans="1:11">
      <c r="A18" s="3"/>
      <c r="B18" s="32"/>
      <c r="C18" s="35"/>
      <c r="D18" s="3"/>
      <c r="E18" s="39"/>
      <c r="F18" s="40"/>
      <c r="G18" s="41"/>
      <c r="H18" s="35">
        <f t="shared" si="0"/>
        <v>300025</v>
      </c>
      <c r="I18" s="35"/>
      <c r="J18" s="39">
        <v>27.82</v>
      </c>
      <c r="K18" s="40" t="s">
        <v>3</v>
      </c>
    </row>
    <row r="19" spans="1:11">
      <c r="A19" s="3"/>
      <c r="B19" s="32"/>
      <c r="C19" s="35"/>
      <c r="D19" s="35"/>
      <c r="E19" s="39"/>
      <c r="F19" s="40"/>
      <c r="G19" s="32"/>
      <c r="H19" s="35">
        <f t="shared" si="0"/>
        <v>300026</v>
      </c>
      <c r="I19" s="35"/>
      <c r="J19" s="39">
        <v>24</v>
      </c>
      <c r="K19" s="40" t="s">
        <v>3</v>
      </c>
    </row>
    <row r="20" spans="1:11">
      <c r="A20" s="3"/>
      <c r="B20" s="32"/>
      <c r="F20" s="40"/>
      <c r="G20" s="41"/>
      <c r="H20" s="35">
        <f t="shared" si="0"/>
        <v>300027</v>
      </c>
      <c r="I20" s="35"/>
      <c r="J20" s="42">
        <v>60</v>
      </c>
      <c r="K20" s="40" t="s">
        <v>3</v>
      </c>
    </row>
    <row r="21" spans="1:11">
      <c r="A21" s="3"/>
      <c r="B21" s="32"/>
      <c r="C21" s="35"/>
      <c r="D21" s="35"/>
      <c r="E21" s="39"/>
      <c r="F21" s="40"/>
      <c r="G21" s="41"/>
      <c r="H21" s="35">
        <f t="shared" si="0"/>
        <v>300028</v>
      </c>
      <c r="I21" s="35"/>
      <c r="J21" s="39">
        <v>0</v>
      </c>
      <c r="K21" s="40"/>
    </row>
    <row r="22" spans="1:11">
      <c r="A22" s="3"/>
      <c r="B22" s="32"/>
      <c r="F22" s="40"/>
      <c r="G22" s="41"/>
      <c r="H22" s="35">
        <f t="shared" si="0"/>
        <v>300029</v>
      </c>
      <c r="I22" s="35"/>
      <c r="J22" s="39">
        <v>42</v>
      </c>
      <c r="K22" s="40" t="s">
        <v>3</v>
      </c>
    </row>
    <row r="23" spans="1:11">
      <c r="A23" s="3"/>
      <c r="B23" s="32"/>
      <c r="C23" s="35"/>
      <c r="D23" s="35"/>
      <c r="E23" s="39"/>
      <c r="F23" s="40"/>
      <c r="G23" s="32"/>
      <c r="H23" s="35" t="s">
        <v>12</v>
      </c>
      <c r="I23" s="35"/>
      <c r="J23" s="39">
        <v>18</v>
      </c>
      <c r="K23" s="40" t="s">
        <v>3</v>
      </c>
    </row>
    <row r="24" spans="1:11">
      <c r="A24" s="3"/>
      <c r="B24" s="32"/>
      <c r="C24" s="35"/>
      <c r="D24" s="35"/>
      <c r="E24" s="39"/>
      <c r="F24" s="40"/>
      <c r="G24" s="32"/>
      <c r="H24" s="35" t="s">
        <v>13</v>
      </c>
      <c r="I24" s="35"/>
      <c r="J24" s="39">
        <v>18</v>
      </c>
      <c r="K24" s="40" t="s">
        <v>3</v>
      </c>
    </row>
    <row r="25" spans="1:11">
      <c r="A25" s="3"/>
      <c r="B25" s="32"/>
      <c r="C25" s="35"/>
      <c r="D25" s="35"/>
      <c r="E25" s="39"/>
      <c r="F25" s="40"/>
      <c r="G25" s="32"/>
      <c r="H25" s="35" t="s">
        <v>14</v>
      </c>
      <c r="I25" s="35"/>
      <c r="J25" s="39">
        <v>18</v>
      </c>
      <c r="K25" s="40" t="s">
        <v>3</v>
      </c>
    </row>
    <row r="26" spans="1:11">
      <c r="A26" s="3"/>
      <c r="B26" s="32"/>
      <c r="C26" s="35"/>
      <c r="D26" s="35"/>
      <c r="E26" s="39"/>
      <c r="F26" s="40"/>
      <c r="G26" s="32"/>
      <c r="H26" s="35">
        <v>300030</v>
      </c>
      <c r="I26" s="35"/>
      <c r="J26" s="39">
        <v>266.7</v>
      </c>
      <c r="K26" s="40"/>
    </row>
    <row r="27" spans="1:11">
      <c r="A27" s="3"/>
      <c r="B27" s="32"/>
      <c r="C27" s="35"/>
      <c r="D27" s="35"/>
      <c r="E27" s="39"/>
      <c r="F27" s="40"/>
      <c r="G27" s="32"/>
      <c r="H27" s="35">
        <v>300031</v>
      </c>
      <c r="I27" s="35"/>
      <c r="J27" s="39">
        <v>37.200000000000003</v>
      </c>
      <c r="K27" s="40" t="s">
        <v>3</v>
      </c>
    </row>
    <row r="28" spans="1:11">
      <c r="A28" s="3"/>
      <c r="B28" s="32"/>
      <c r="C28" s="35"/>
      <c r="D28" s="35"/>
      <c r="E28" s="39"/>
      <c r="F28" s="40"/>
      <c r="G28" s="32"/>
      <c r="H28" s="35"/>
      <c r="I28" s="35"/>
      <c r="J28" s="39"/>
      <c r="K28" s="40"/>
    </row>
    <row r="29" spans="1:11">
      <c r="A29" s="3"/>
      <c r="B29" s="32"/>
      <c r="C29" s="25" t="s">
        <v>15</v>
      </c>
      <c r="D29" s="35"/>
      <c r="E29" s="39">
        <f>SUM(E4:E28)</f>
        <v>4390.28</v>
      </c>
      <c r="F29" s="40"/>
      <c r="G29" s="32"/>
      <c r="H29" s="25" t="s">
        <v>16</v>
      </c>
      <c r="I29" s="35"/>
      <c r="J29" s="39">
        <f>SUM(J4:J28)</f>
        <v>2143.7699999999995</v>
      </c>
      <c r="K29" s="40"/>
    </row>
    <row r="30" spans="1:11">
      <c r="A30" s="3"/>
      <c r="B30" s="32"/>
      <c r="F30" s="40"/>
      <c r="G30" s="32"/>
      <c r="J30" s="209"/>
      <c r="K30" s="40"/>
    </row>
    <row r="31" spans="1:11">
      <c r="A31" s="3"/>
      <c r="B31" s="32"/>
      <c r="C31" s="35"/>
      <c r="D31" s="35"/>
      <c r="E31" s="39"/>
      <c r="F31" s="40"/>
      <c r="G31" s="32"/>
      <c r="H31" s="35" t="s">
        <v>17</v>
      </c>
      <c r="I31" s="35"/>
      <c r="J31" s="39">
        <v>-266.7</v>
      </c>
      <c r="K31" s="40"/>
    </row>
    <row r="32" spans="1:11">
      <c r="A32" s="3"/>
      <c r="B32" s="32"/>
      <c r="C32" s="35"/>
      <c r="D32" s="35"/>
      <c r="E32" s="39"/>
      <c r="F32" s="40"/>
      <c r="G32" s="32"/>
      <c r="K32" s="40"/>
    </row>
    <row r="33" spans="1:11">
      <c r="A33" s="3"/>
      <c r="B33" s="32"/>
      <c r="C33" s="33" t="s">
        <v>18</v>
      </c>
      <c r="D33" s="35"/>
      <c r="E33" s="43">
        <f>E29-J33</f>
        <v>2513.21</v>
      </c>
      <c r="F33" s="40"/>
      <c r="G33" s="32"/>
      <c r="H33" s="33" t="s">
        <v>329</v>
      </c>
      <c r="I33" s="35"/>
      <c r="J33" s="43">
        <f>SUM(J29:J32)</f>
        <v>1877.0699999999995</v>
      </c>
      <c r="K33" s="40"/>
    </row>
    <row r="34" spans="1:11" ht="12" thickBot="1">
      <c r="A34" s="3"/>
      <c r="B34" s="36"/>
      <c r="C34" s="8"/>
      <c r="D34" s="8"/>
      <c r="E34" s="8"/>
      <c r="F34" s="44"/>
      <c r="G34" s="36"/>
      <c r="H34" s="8"/>
      <c r="I34" s="8"/>
      <c r="J34" s="8"/>
      <c r="K34" s="44"/>
    </row>
    <row r="35" spans="1:11">
      <c r="A35" s="3"/>
      <c r="B35" s="35"/>
      <c r="C35" s="25" t="s">
        <v>19</v>
      </c>
      <c r="D35" s="35"/>
      <c r="E35" s="35"/>
      <c r="F35" s="35"/>
      <c r="G35" s="35"/>
      <c r="H35" s="25" t="s">
        <v>19</v>
      </c>
      <c r="I35" s="35"/>
      <c r="J35" s="35"/>
      <c r="K35" s="35"/>
    </row>
    <row r="36" spans="1:11">
      <c r="A36" s="3"/>
      <c r="B36" s="35"/>
      <c r="C36" s="25" t="s">
        <v>20</v>
      </c>
      <c r="D36" s="35"/>
      <c r="E36" s="35"/>
      <c r="F36" s="35"/>
      <c r="G36" s="35"/>
      <c r="H36" s="25" t="s">
        <v>21</v>
      </c>
      <c r="I36" s="35"/>
      <c r="J36" s="35"/>
      <c r="K36" s="35"/>
    </row>
    <row r="37" spans="1:11">
      <c r="B37" s="35"/>
      <c r="C37" s="25" t="s">
        <v>22</v>
      </c>
      <c r="D37" s="35"/>
      <c r="E37" s="35"/>
      <c r="F37" s="35"/>
      <c r="G37" s="35"/>
      <c r="H37" s="25" t="s">
        <v>23</v>
      </c>
      <c r="I37" s="35"/>
      <c r="J37" s="35"/>
      <c r="K37" s="35"/>
    </row>
    <row r="38" spans="1:11">
      <c r="A38" s="3"/>
      <c r="B38" s="35"/>
      <c r="D38" s="35"/>
      <c r="E38" s="35"/>
      <c r="F38" s="35"/>
      <c r="G38" s="35"/>
      <c r="I38" s="35"/>
      <c r="J38" s="35"/>
      <c r="K38" s="35"/>
    </row>
    <row r="39" spans="1:11">
      <c r="A39" s="3"/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1:11">
      <c r="A40" s="3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</row>
  </sheetData>
  <phoneticPr fontId="0" type="noConversion"/>
  <pageMargins left="0.25" right="0.25" top="0.75" bottom="0.75" header="0.3" footer="0.3"/>
  <pageSetup paperSize="9" orientation="landscape"/>
  <headerFooter alignWithMargins="0">
    <oddHeader>&amp;L&amp;"Times New Roman,Bold"&amp;10Cretingham, Monewden, &amp; Hoo Parish Council&amp;C&amp;"Times New Roman,Bold"&amp;10BANK RECONCILIATIONACCOUNT - 2016/2017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I22" sqref="I22"/>
    </sheetView>
  </sheetViews>
  <sheetFormatPr baseColWidth="10" defaultColWidth="8.83203125" defaultRowHeight="11" x14ac:dyDescent="0"/>
  <cols>
    <col min="1" max="1" width="10.1640625" bestFit="1" customWidth="1"/>
    <col min="2" max="2" width="10.1640625" customWidth="1"/>
    <col min="3" max="3" width="28.83203125" customWidth="1"/>
    <col min="4" max="4" width="32.33203125" customWidth="1"/>
    <col min="5" max="5" width="19.1640625" customWidth="1"/>
    <col min="6" max="6" width="10.1640625" customWidth="1"/>
    <col min="7" max="7" width="9.1640625" customWidth="1"/>
    <col min="8" max="8" width="9.6640625" customWidth="1"/>
    <col min="9" max="9" width="9.1640625" bestFit="1" customWidth="1"/>
  </cols>
  <sheetData>
    <row r="1" spans="1:10">
      <c r="A1" s="49" t="s">
        <v>24</v>
      </c>
      <c r="B1" s="47" t="s">
        <v>176</v>
      </c>
      <c r="C1" s="46" t="s">
        <v>136</v>
      </c>
      <c r="D1" s="47" t="s">
        <v>137</v>
      </c>
      <c r="E1" s="46" t="s">
        <v>29</v>
      </c>
      <c r="F1" s="98" t="s">
        <v>138</v>
      </c>
      <c r="G1" s="47" t="s">
        <v>34</v>
      </c>
      <c r="H1" s="47" t="s">
        <v>46</v>
      </c>
      <c r="I1" s="46" t="s">
        <v>49</v>
      </c>
      <c r="J1" s="51" t="s">
        <v>139</v>
      </c>
    </row>
    <row r="2" spans="1:10">
      <c r="A2" s="54"/>
      <c r="B2" s="52"/>
      <c r="C2" s="51"/>
      <c r="D2" s="52"/>
      <c r="E2" s="105"/>
      <c r="F2" s="51"/>
      <c r="G2" s="52" t="s">
        <v>140</v>
      </c>
      <c r="H2" s="86" t="s">
        <v>141</v>
      </c>
      <c r="I2" s="51" t="s">
        <v>142</v>
      </c>
      <c r="J2" s="51"/>
    </row>
    <row r="3" spans="1:10" ht="12" thickBot="1">
      <c r="A3" s="99"/>
      <c r="B3" s="93"/>
      <c r="C3" s="56"/>
      <c r="D3" s="57"/>
      <c r="E3" s="106"/>
      <c r="F3" s="56"/>
      <c r="G3" s="57"/>
      <c r="H3" s="57"/>
      <c r="I3" s="56"/>
      <c r="J3" s="56"/>
    </row>
    <row r="4" spans="1:10">
      <c r="A4" s="87">
        <v>38686</v>
      </c>
      <c r="B4" s="113" t="s">
        <v>278</v>
      </c>
      <c r="C4" s="62" t="s">
        <v>279</v>
      </c>
      <c r="D4" s="77" t="s">
        <v>280</v>
      </c>
      <c r="E4" s="105" t="s">
        <v>281</v>
      </c>
      <c r="F4" s="118">
        <v>100</v>
      </c>
      <c r="G4" s="65"/>
      <c r="H4" s="65">
        <v>100</v>
      </c>
      <c r="I4" s="67"/>
      <c r="J4" s="40"/>
    </row>
    <row r="5" spans="1:10">
      <c r="A5" s="87">
        <v>39050</v>
      </c>
      <c r="B5" s="113" t="s">
        <v>282</v>
      </c>
      <c r="C5" s="80" t="s">
        <v>283</v>
      </c>
      <c r="D5" s="62" t="s">
        <v>280</v>
      </c>
      <c r="E5" s="105" t="s">
        <v>284</v>
      </c>
      <c r="F5" s="118">
        <v>45</v>
      </c>
      <c r="G5" s="65"/>
      <c r="H5" s="65">
        <v>45</v>
      </c>
      <c r="I5" s="67"/>
      <c r="J5" s="40"/>
    </row>
    <row r="6" spans="1:10">
      <c r="A6" s="87">
        <v>39058</v>
      </c>
      <c r="B6" s="113" t="s">
        <v>285</v>
      </c>
      <c r="C6" s="80" t="s">
        <v>279</v>
      </c>
      <c r="D6" s="62" t="s">
        <v>280</v>
      </c>
      <c r="E6" s="105" t="s">
        <v>284</v>
      </c>
      <c r="F6" s="118">
        <v>100</v>
      </c>
      <c r="G6" s="65"/>
      <c r="H6" s="65">
        <v>100</v>
      </c>
      <c r="I6" s="67"/>
      <c r="J6" s="40"/>
    </row>
    <row r="7" spans="1:10">
      <c r="A7" s="87">
        <v>39104</v>
      </c>
      <c r="B7" s="113" t="s">
        <v>286</v>
      </c>
      <c r="C7" s="62" t="s">
        <v>287</v>
      </c>
      <c r="D7" s="70" t="s">
        <v>288</v>
      </c>
      <c r="E7" s="105"/>
      <c r="F7" s="118">
        <v>700</v>
      </c>
      <c r="G7" s="65"/>
      <c r="H7" s="65">
        <v>700</v>
      </c>
      <c r="I7" s="67"/>
      <c r="J7" s="40"/>
    </row>
    <row r="8" spans="1:10">
      <c r="A8" s="87">
        <v>39864</v>
      </c>
      <c r="B8" s="113" t="s">
        <v>289</v>
      </c>
      <c r="C8" s="62" t="s">
        <v>279</v>
      </c>
      <c r="D8" s="70" t="s">
        <v>280</v>
      </c>
      <c r="E8" s="105" t="s">
        <v>290</v>
      </c>
      <c r="F8" s="118">
        <v>100</v>
      </c>
      <c r="G8" s="65"/>
      <c r="H8" s="65">
        <v>100</v>
      </c>
      <c r="I8" s="67"/>
      <c r="J8" s="40"/>
    </row>
    <row r="9" spans="1:10">
      <c r="A9" s="87">
        <v>39871</v>
      </c>
      <c r="B9" s="113" t="s">
        <v>291</v>
      </c>
      <c r="C9" s="62" t="s">
        <v>283</v>
      </c>
      <c r="D9" s="70" t="s">
        <v>280</v>
      </c>
      <c r="E9" s="105" t="s">
        <v>290</v>
      </c>
      <c r="F9" s="118">
        <v>45</v>
      </c>
      <c r="G9" s="65"/>
      <c r="H9" s="65">
        <v>45</v>
      </c>
      <c r="I9" s="67"/>
      <c r="J9" s="40"/>
    </row>
    <row r="10" spans="1:10">
      <c r="A10" s="87">
        <v>40214</v>
      </c>
      <c r="B10" s="113" t="s">
        <v>292</v>
      </c>
      <c r="C10" s="62" t="s">
        <v>279</v>
      </c>
      <c r="D10" s="70" t="s">
        <v>280</v>
      </c>
      <c r="E10" s="105" t="s">
        <v>293</v>
      </c>
      <c r="F10" s="118">
        <v>100</v>
      </c>
      <c r="G10" s="65"/>
      <c r="H10" s="65">
        <v>100</v>
      </c>
      <c r="I10" s="67"/>
      <c r="J10" s="40"/>
    </row>
    <row r="11" spans="1:10">
      <c r="A11" s="87">
        <v>40228</v>
      </c>
      <c r="B11" s="113" t="s">
        <v>294</v>
      </c>
      <c r="C11" s="62" t="s">
        <v>283</v>
      </c>
      <c r="D11" s="70" t="s">
        <v>280</v>
      </c>
      <c r="E11" s="105" t="s">
        <v>293</v>
      </c>
      <c r="F11" s="118">
        <v>45</v>
      </c>
      <c r="G11" s="65"/>
      <c r="H11" s="65">
        <v>45</v>
      </c>
      <c r="I11" s="67"/>
      <c r="J11" s="40"/>
    </row>
    <row r="12" spans="1:10">
      <c r="A12" s="87">
        <v>40486</v>
      </c>
      <c r="B12" s="113" t="s">
        <v>295</v>
      </c>
      <c r="C12" s="62" t="s">
        <v>279</v>
      </c>
      <c r="D12" s="70" t="s">
        <v>280</v>
      </c>
      <c r="E12" s="105" t="s">
        <v>296</v>
      </c>
      <c r="F12" s="118">
        <v>100</v>
      </c>
      <c r="G12" s="65"/>
      <c r="H12" s="65">
        <v>100</v>
      </c>
      <c r="I12" s="67"/>
      <c r="J12" s="40"/>
    </row>
    <row r="13" spans="1:10">
      <c r="A13" s="87">
        <v>40851</v>
      </c>
      <c r="B13" s="113" t="s">
        <v>297</v>
      </c>
      <c r="C13" s="62" t="s">
        <v>283</v>
      </c>
      <c r="D13" s="70" t="s">
        <v>280</v>
      </c>
      <c r="E13" s="105" t="s">
        <v>296</v>
      </c>
      <c r="F13" s="118">
        <v>45</v>
      </c>
      <c r="G13" s="65"/>
      <c r="H13" s="65">
        <v>45</v>
      </c>
      <c r="I13" s="67"/>
      <c r="J13" s="40"/>
    </row>
    <row r="14" spans="1:10">
      <c r="A14" s="87">
        <v>40940</v>
      </c>
      <c r="B14" s="113" t="s">
        <v>298</v>
      </c>
      <c r="C14" s="62" t="s">
        <v>279</v>
      </c>
      <c r="D14" s="70" t="s">
        <v>280</v>
      </c>
      <c r="E14" s="105" t="s">
        <v>299</v>
      </c>
      <c r="F14" s="118">
        <v>100</v>
      </c>
      <c r="G14" s="65"/>
      <c r="H14" s="65">
        <v>100</v>
      </c>
      <c r="I14" s="67"/>
      <c r="J14" s="40"/>
    </row>
    <row r="15" spans="1:10">
      <c r="A15" s="87">
        <v>40940</v>
      </c>
      <c r="B15" s="113" t="s">
        <v>300</v>
      </c>
      <c r="C15" s="62" t="s">
        <v>283</v>
      </c>
      <c r="D15" s="70" t="s">
        <v>280</v>
      </c>
      <c r="E15" s="105" t="s">
        <v>299</v>
      </c>
      <c r="F15" s="118">
        <v>45</v>
      </c>
      <c r="G15" s="65"/>
      <c r="H15" s="65">
        <v>45</v>
      </c>
      <c r="I15" s="67"/>
      <c r="J15" s="40"/>
    </row>
    <row r="16" spans="1:10">
      <c r="A16" s="87">
        <v>41605</v>
      </c>
      <c r="B16" s="114" t="s">
        <v>301</v>
      </c>
      <c r="C16" s="62" t="s">
        <v>283</v>
      </c>
      <c r="D16" s="70" t="s">
        <v>280</v>
      </c>
      <c r="E16" s="105" t="s">
        <v>302</v>
      </c>
      <c r="F16" s="118">
        <v>90</v>
      </c>
      <c r="G16" s="65"/>
      <c r="H16" s="65">
        <v>90</v>
      </c>
      <c r="I16" s="67"/>
      <c r="J16" s="40"/>
    </row>
    <row r="17" spans="1:10">
      <c r="A17" s="87">
        <v>41605</v>
      </c>
      <c r="B17" s="113" t="s">
        <v>303</v>
      </c>
      <c r="C17" s="62" t="s">
        <v>304</v>
      </c>
      <c r="D17" s="70" t="s">
        <v>280</v>
      </c>
      <c r="E17" s="105" t="s">
        <v>302</v>
      </c>
      <c r="F17" s="118">
        <v>200</v>
      </c>
      <c r="G17" s="65"/>
      <c r="H17" s="65">
        <v>200</v>
      </c>
      <c r="I17" s="67"/>
      <c r="J17" s="40"/>
    </row>
    <row r="18" spans="1:10">
      <c r="A18" s="87">
        <v>41753</v>
      </c>
      <c r="B18" s="113" t="s">
        <v>305</v>
      </c>
      <c r="C18" s="62" t="s">
        <v>306</v>
      </c>
      <c r="D18" s="70" t="s">
        <v>181</v>
      </c>
      <c r="E18" s="105"/>
      <c r="F18" s="190">
        <v>0.72</v>
      </c>
      <c r="G18" s="65"/>
      <c r="H18" s="65"/>
      <c r="I18" s="67"/>
      <c r="J18" s="40">
        <v>0.72</v>
      </c>
    </row>
    <row r="19" spans="1:10">
      <c r="A19" s="185">
        <v>42297</v>
      </c>
      <c r="B19" s="187" t="s">
        <v>307</v>
      </c>
      <c r="C19" s="147" t="s">
        <v>183</v>
      </c>
      <c r="D19" s="70" t="s">
        <v>308</v>
      </c>
      <c r="E19" s="115"/>
      <c r="F19" s="191">
        <v>20</v>
      </c>
      <c r="G19" s="94"/>
      <c r="H19" s="65">
        <v>20</v>
      </c>
      <c r="I19" s="67"/>
      <c r="J19" s="40"/>
    </row>
    <row r="20" spans="1:10">
      <c r="A20" s="188">
        <v>42359</v>
      </c>
      <c r="B20" s="121" t="s">
        <v>309</v>
      </c>
      <c r="C20" s="186" t="s">
        <v>310</v>
      </c>
      <c r="D20" s="70" t="s">
        <v>280</v>
      </c>
      <c r="E20" s="115" t="s">
        <v>311</v>
      </c>
      <c r="F20" s="191">
        <v>145</v>
      </c>
      <c r="G20" s="94"/>
      <c r="H20" s="65">
        <v>145</v>
      </c>
      <c r="I20" s="67"/>
      <c r="J20" s="40"/>
    </row>
    <row r="21" spans="1:10">
      <c r="A21" s="87">
        <v>42588</v>
      </c>
      <c r="B21" s="113" t="s">
        <v>312</v>
      </c>
      <c r="C21" s="62" t="s">
        <v>310</v>
      </c>
      <c r="D21" s="70" t="s">
        <v>280</v>
      </c>
      <c r="E21" s="105" t="s">
        <v>65</v>
      </c>
      <c r="F21" s="66">
        <v>145</v>
      </c>
      <c r="G21" s="65"/>
      <c r="H21" s="65">
        <v>145</v>
      </c>
      <c r="I21" s="67"/>
      <c r="J21" s="40"/>
    </row>
    <row r="22" spans="1:10">
      <c r="A22" s="87">
        <v>42565</v>
      </c>
      <c r="B22" s="113" t="s">
        <v>313</v>
      </c>
      <c r="C22" s="62" t="s">
        <v>314</v>
      </c>
      <c r="D22" s="70" t="s">
        <v>315</v>
      </c>
      <c r="E22" s="105"/>
      <c r="F22" s="66">
        <v>10</v>
      </c>
      <c r="G22" s="65"/>
      <c r="H22" s="65">
        <v>155</v>
      </c>
      <c r="I22" s="67"/>
      <c r="J22" s="40"/>
    </row>
    <row r="23" spans="1:10">
      <c r="A23" s="87"/>
      <c r="B23" s="113"/>
      <c r="C23" s="62"/>
      <c r="D23" s="70"/>
      <c r="E23" s="105"/>
      <c r="F23" s="66"/>
      <c r="G23" s="65"/>
      <c r="H23" s="65"/>
      <c r="I23" s="67"/>
      <c r="J23" s="40"/>
    </row>
    <row r="24" spans="1:10">
      <c r="A24" s="87"/>
      <c r="B24" s="113"/>
      <c r="C24" s="62"/>
      <c r="D24" s="70"/>
      <c r="E24" s="105"/>
      <c r="F24" s="66"/>
      <c r="G24" s="65"/>
      <c r="H24" s="65"/>
      <c r="I24" s="67"/>
      <c r="J24" s="40"/>
    </row>
    <row r="25" spans="1:10">
      <c r="A25" s="87"/>
      <c r="B25" s="113"/>
      <c r="C25" s="62"/>
      <c r="D25" s="70"/>
      <c r="E25" s="105"/>
      <c r="F25" s="66"/>
      <c r="G25" s="65"/>
      <c r="H25" s="65"/>
      <c r="I25" s="67"/>
      <c r="J25" s="40"/>
    </row>
    <row r="26" spans="1:10">
      <c r="A26" s="87"/>
      <c r="B26" s="113"/>
      <c r="C26" s="62"/>
      <c r="D26" s="70"/>
      <c r="E26" s="105"/>
      <c r="F26" s="66"/>
      <c r="G26" s="65"/>
      <c r="H26" s="65"/>
      <c r="I26" s="67"/>
      <c r="J26" s="40"/>
    </row>
    <row r="27" spans="1:10">
      <c r="A27" s="87"/>
      <c r="B27" s="113"/>
      <c r="C27" s="80"/>
      <c r="D27" s="78"/>
      <c r="E27" s="105"/>
      <c r="F27" s="66"/>
      <c r="G27" s="65"/>
      <c r="H27" s="65"/>
      <c r="I27" s="67"/>
      <c r="J27" s="81"/>
    </row>
    <row r="28" spans="1:10">
      <c r="A28" s="87"/>
      <c r="B28" s="113"/>
      <c r="C28" s="62"/>
      <c r="D28" s="77"/>
      <c r="E28" s="51"/>
      <c r="F28" s="66"/>
      <c r="G28" s="65"/>
      <c r="H28" s="65"/>
      <c r="I28" s="67"/>
      <c r="J28" s="40"/>
    </row>
    <row r="29" spans="1:10" ht="12" thickBot="1">
      <c r="A29" s="88"/>
      <c r="B29" s="117"/>
      <c r="C29" s="75"/>
      <c r="D29" s="83"/>
      <c r="E29" s="56"/>
      <c r="F29" s="84">
        <f>SUM(F3:F28)</f>
        <v>2135.7200000000003</v>
      </c>
      <c r="G29" s="84">
        <f>SUM(G3:G28)</f>
        <v>0</v>
      </c>
      <c r="H29" s="84">
        <f>SUM(H3:H28)</f>
        <v>2280</v>
      </c>
      <c r="I29" s="84">
        <f>SUM(I3:I28)</f>
        <v>0</v>
      </c>
      <c r="J29" s="84">
        <f>SUM(J3:J28)</f>
        <v>0.72</v>
      </c>
    </row>
    <row r="30" spans="1:10">
      <c r="A30" s="3"/>
      <c r="B30" s="3"/>
      <c r="C30" s="3"/>
      <c r="D30" s="3"/>
      <c r="E30" s="3"/>
      <c r="F30" s="85">
        <f>+SUM(G29:J29)</f>
        <v>2280.7199999999998</v>
      </c>
      <c r="G30" s="3"/>
      <c r="H30" s="3"/>
      <c r="I30" s="3"/>
      <c r="J30" s="3"/>
    </row>
    <row r="31" spans="1:10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>
      <c r="A33" s="3"/>
      <c r="B33" s="3"/>
      <c r="C33" s="3"/>
      <c r="D33" s="3"/>
      <c r="E33" s="3"/>
      <c r="F33" s="3"/>
      <c r="G33" s="3"/>
      <c r="H33" s="3"/>
      <c r="I33" s="3"/>
      <c r="J33" s="3"/>
    </row>
  </sheetData>
  <phoneticPr fontId="0" type="noConversion"/>
  <printOptions gridLines="1" gridLinesSet="0"/>
  <pageMargins left="0.26" right="0.23622047244094491" top="0.74803149606299213" bottom="0.43307086614173229" header="0.31496062992125984" footer="0.11811023622047245"/>
  <pageSetup paperSize="9" orientation="landscape" horizontalDpi="4294967295" verticalDpi="300"/>
  <headerFooter alignWithMargins="0">
    <oddHeader>&amp;L&amp;"Times New Roman,Bold"&amp;10Cretingham, Monewden &amp; Hoo Parish Council&amp;C&amp;"Times New Roman,Bold"&amp;10RECEIPTS 2005/2006&amp;R&amp;"Times New Roman,Bold"&amp;10General and Other Accounts.</oddHeader>
    <oddFooter>&amp;L&amp;"Times New Roman,Regular"C:\Excel\cmh\Acts05_06xls&amp;C&amp;"Times New Roman,Regular"Page &amp;P&amp;R&amp;"Times New Roman,Regular"&amp;D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G9" sqref="G9"/>
    </sheetView>
  </sheetViews>
  <sheetFormatPr baseColWidth="10" defaultColWidth="8.83203125" defaultRowHeight="11" x14ac:dyDescent="0"/>
  <cols>
    <col min="1" max="1" width="10" bestFit="1" customWidth="1"/>
    <col min="2" max="2" width="10" customWidth="1"/>
    <col min="3" max="3" width="16.6640625" customWidth="1"/>
    <col min="4" max="4" width="29.5" customWidth="1"/>
    <col min="5" max="5" width="11.1640625" customWidth="1"/>
    <col min="6" max="7" width="8.6640625" customWidth="1"/>
    <col min="8" max="8" width="9" customWidth="1"/>
    <col min="9" max="9" width="8.1640625" customWidth="1"/>
    <col min="10" max="10" width="6.5" customWidth="1"/>
  </cols>
  <sheetData>
    <row r="1" spans="1:12">
      <c r="A1" s="45" t="s">
        <v>24</v>
      </c>
      <c r="B1" s="120" t="s">
        <v>176</v>
      </c>
      <c r="C1" s="46" t="s">
        <v>26</v>
      </c>
      <c r="D1" s="47" t="s">
        <v>27</v>
      </c>
      <c r="E1" s="46" t="s">
        <v>29</v>
      </c>
      <c r="F1" s="47" t="s">
        <v>30</v>
      </c>
      <c r="G1" s="48" t="s">
        <v>31</v>
      </c>
      <c r="H1" s="49" t="s">
        <v>34</v>
      </c>
      <c r="I1" s="103" t="s">
        <v>177</v>
      </c>
      <c r="J1" s="104" t="s">
        <v>49</v>
      </c>
    </row>
    <row r="2" spans="1:12">
      <c r="A2" s="50"/>
      <c r="B2" s="93"/>
      <c r="C2" s="51"/>
      <c r="D2" s="52"/>
      <c r="E2" s="51"/>
      <c r="F2" s="52" t="s">
        <v>50</v>
      </c>
      <c r="G2" s="53"/>
      <c r="H2" s="54" t="s">
        <v>52</v>
      </c>
      <c r="I2" s="52"/>
      <c r="J2" s="93"/>
    </row>
    <row r="3" spans="1:12" ht="12" thickBot="1">
      <c r="A3" s="55"/>
      <c r="B3" s="107"/>
      <c r="C3" s="56"/>
      <c r="D3" s="57"/>
      <c r="E3" s="56"/>
      <c r="F3" s="57"/>
      <c r="G3" s="58"/>
      <c r="H3" s="59"/>
      <c r="I3" s="102"/>
      <c r="J3" s="55"/>
    </row>
    <row r="4" spans="1:12" ht="12" thickBot="1">
      <c r="A4" s="60">
        <v>38442</v>
      </c>
      <c r="B4" s="121" t="s">
        <v>278</v>
      </c>
      <c r="C4" s="62" t="s">
        <v>183</v>
      </c>
      <c r="D4" s="35" t="s">
        <v>316</v>
      </c>
      <c r="E4" s="71"/>
      <c r="F4" s="52"/>
      <c r="G4" s="97">
        <v>0.22</v>
      </c>
      <c r="H4" s="65">
        <v>0.22</v>
      </c>
      <c r="I4" s="68"/>
      <c r="J4" s="68"/>
      <c r="K4" s="1"/>
      <c r="L4" s="1"/>
    </row>
    <row r="5" spans="1:12" ht="12" thickBot="1">
      <c r="A5" s="60">
        <v>39118</v>
      </c>
      <c r="B5" s="121" t="s">
        <v>286</v>
      </c>
      <c r="C5" s="62" t="s">
        <v>317</v>
      </c>
      <c r="D5" s="70" t="s">
        <v>318</v>
      </c>
      <c r="E5" s="71"/>
      <c r="F5" s="72">
        <v>100036</v>
      </c>
      <c r="G5" s="97">
        <v>1000</v>
      </c>
      <c r="H5" s="65"/>
      <c r="I5" s="68">
        <v>1000</v>
      </c>
      <c r="J5" s="68"/>
      <c r="K5" s="1"/>
      <c r="L5" s="1"/>
    </row>
    <row r="6" spans="1:12" ht="12" thickBot="1">
      <c r="A6" s="60">
        <v>40969</v>
      </c>
      <c r="B6" s="121" t="s">
        <v>300</v>
      </c>
      <c r="C6" s="62" t="s">
        <v>317</v>
      </c>
      <c r="D6" s="70" t="s">
        <v>319</v>
      </c>
      <c r="E6" s="71"/>
      <c r="F6" s="72">
        <v>100037</v>
      </c>
      <c r="G6" s="97">
        <v>100</v>
      </c>
      <c r="H6" s="65"/>
      <c r="I6" s="68">
        <v>100</v>
      </c>
      <c r="J6" s="68"/>
      <c r="K6" s="1"/>
      <c r="L6" s="1"/>
    </row>
    <row r="7" spans="1:12" ht="12" thickBot="1">
      <c r="A7" s="60">
        <v>41730</v>
      </c>
      <c r="B7" s="121" t="s">
        <v>320</v>
      </c>
      <c r="C7" s="62" t="s">
        <v>317</v>
      </c>
      <c r="D7" s="70" t="s">
        <v>321</v>
      </c>
      <c r="E7" s="71"/>
      <c r="F7" s="72">
        <v>100038</v>
      </c>
      <c r="G7" s="189">
        <v>800</v>
      </c>
      <c r="H7" s="65"/>
      <c r="I7" s="68">
        <v>800</v>
      </c>
      <c r="J7" s="68"/>
      <c r="K7" s="1"/>
      <c r="L7" s="1"/>
    </row>
    <row r="8" spans="1:12" ht="12" thickBot="1">
      <c r="A8" s="60">
        <v>41767</v>
      </c>
      <c r="B8" s="121" t="s">
        <v>322</v>
      </c>
      <c r="C8" s="62" t="s">
        <v>183</v>
      </c>
      <c r="D8" s="35" t="s">
        <v>323</v>
      </c>
      <c r="E8" s="71"/>
      <c r="F8" s="35"/>
      <c r="G8" s="189">
        <v>0.01</v>
      </c>
      <c r="H8" s="65">
        <v>0.01</v>
      </c>
      <c r="I8" s="68"/>
      <c r="J8" s="68"/>
      <c r="K8" s="1"/>
      <c r="L8" s="1"/>
    </row>
    <row r="9" spans="1:12" ht="12" thickBot="1">
      <c r="A9" s="60">
        <v>41795</v>
      </c>
      <c r="B9" s="121" t="s">
        <v>324</v>
      </c>
      <c r="C9" s="62" t="s">
        <v>183</v>
      </c>
      <c r="D9" s="73" t="s">
        <v>323</v>
      </c>
      <c r="E9" s="51"/>
      <c r="F9" s="63"/>
      <c r="G9" s="189">
        <v>0.01</v>
      </c>
      <c r="H9" s="65">
        <v>0.01</v>
      </c>
      <c r="I9" s="68"/>
      <c r="J9" s="68"/>
      <c r="K9" s="1"/>
      <c r="L9" s="1"/>
    </row>
    <row r="10" spans="1:12" ht="12" thickBot="1">
      <c r="A10" s="112"/>
      <c r="B10" s="112"/>
      <c r="C10" s="62"/>
      <c r="D10" s="70"/>
      <c r="E10" s="71"/>
      <c r="F10" s="72"/>
      <c r="G10" s="64"/>
      <c r="H10" s="65"/>
      <c r="I10" s="68"/>
      <c r="J10" s="68"/>
      <c r="K10" s="1"/>
      <c r="L10" s="1"/>
    </row>
    <row r="11" spans="1:12" ht="12" thickBot="1">
      <c r="A11" s="60"/>
      <c r="B11" s="121"/>
      <c r="C11" s="62"/>
      <c r="D11" s="70"/>
      <c r="E11" s="71"/>
      <c r="F11" s="72"/>
      <c r="G11" s="64"/>
      <c r="H11" s="65"/>
      <c r="I11" s="68"/>
      <c r="J11" s="68"/>
      <c r="K11" s="1"/>
      <c r="L11" s="1"/>
    </row>
    <row r="12" spans="1:12" ht="12" thickBot="1">
      <c r="A12" s="60"/>
      <c r="B12" s="121"/>
      <c r="C12" s="62"/>
      <c r="D12" s="70"/>
      <c r="E12" s="71"/>
      <c r="F12" s="72"/>
      <c r="G12" s="64"/>
      <c r="H12" s="65"/>
      <c r="I12" s="68"/>
      <c r="J12" s="68"/>
      <c r="K12" s="1"/>
      <c r="L12" s="1"/>
    </row>
    <row r="13" spans="1:12" ht="12" thickBot="1">
      <c r="A13" s="70"/>
      <c r="B13" s="70"/>
      <c r="C13" s="80"/>
      <c r="D13" s="70"/>
      <c r="E13" s="96"/>
      <c r="F13" s="72"/>
      <c r="G13" s="64"/>
      <c r="H13" s="65"/>
      <c r="I13" s="68"/>
      <c r="J13" s="68"/>
      <c r="K13" s="1"/>
      <c r="L13" s="1"/>
    </row>
    <row r="14" spans="1:12" ht="12" thickBot="1">
      <c r="A14" s="60"/>
      <c r="B14" s="121"/>
      <c r="C14" s="62"/>
      <c r="D14" s="70"/>
      <c r="E14" s="71"/>
      <c r="F14" s="72"/>
      <c r="G14" s="64"/>
      <c r="H14" s="65"/>
      <c r="I14" s="68"/>
      <c r="J14" s="68"/>
      <c r="K14" s="1"/>
      <c r="L14" s="1"/>
    </row>
    <row r="15" spans="1:12" ht="12" thickBot="1">
      <c r="A15" s="60"/>
      <c r="B15" s="121"/>
      <c r="C15" s="62"/>
      <c r="D15" s="70"/>
      <c r="E15" s="71"/>
      <c r="F15" s="72"/>
      <c r="G15" s="64"/>
      <c r="H15" s="65"/>
      <c r="I15" s="68"/>
      <c r="J15" s="68"/>
      <c r="K15" s="1"/>
      <c r="L15" s="1"/>
    </row>
    <row r="16" spans="1:12" ht="12" thickBot="1">
      <c r="A16" s="60"/>
      <c r="B16" s="121"/>
      <c r="C16" s="62"/>
      <c r="D16" s="35"/>
      <c r="E16" s="51"/>
      <c r="F16" s="35"/>
      <c r="G16" s="64"/>
      <c r="H16" s="65"/>
      <c r="I16" s="68"/>
      <c r="J16" s="68"/>
      <c r="K16" s="1"/>
      <c r="L16" s="1"/>
    </row>
    <row r="17" spans="1:12" ht="12" thickBot="1">
      <c r="A17" s="60"/>
      <c r="B17" s="121"/>
      <c r="C17" s="62"/>
      <c r="D17" s="35"/>
      <c r="E17" s="51"/>
      <c r="F17" s="35"/>
      <c r="G17" s="64"/>
      <c r="H17" s="65"/>
      <c r="I17" s="68"/>
      <c r="J17" s="68"/>
      <c r="K17" s="1"/>
      <c r="L17" s="1"/>
    </row>
    <row r="18" spans="1:12" ht="12" thickBot="1">
      <c r="A18" s="74"/>
      <c r="B18" s="74"/>
      <c r="C18" s="62"/>
      <c r="D18" s="70"/>
      <c r="E18" s="71"/>
      <c r="F18" s="72"/>
      <c r="G18" s="64"/>
      <c r="H18" s="109"/>
      <c r="I18" s="68"/>
      <c r="J18" s="68"/>
      <c r="K18" s="1"/>
      <c r="L18" s="1"/>
    </row>
    <row r="19" spans="1:12" ht="12" thickBot="1">
      <c r="A19" s="74"/>
      <c r="B19" s="74"/>
      <c r="C19" s="62"/>
      <c r="D19" s="70"/>
      <c r="E19" s="71"/>
      <c r="F19" s="72"/>
      <c r="G19" s="64"/>
      <c r="H19" s="110"/>
      <c r="I19" s="68"/>
      <c r="J19" s="68"/>
      <c r="K19" s="1"/>
      <c r="L19" s="1"/>
    </row>
    <row r="20" spans="1:12" ht="12" thickBot="1">
      <c r="A20" s="74"/>
      <c r="B20" s="74"/>
      <c r="C20" s="62"/>
      <c r="D20" s="70"/>
      <c r="E20" s="71"/>
      <c r="F20" s="72"/>
      <c r="G20" s="64"/>
      <c r="H20" s="65"/>
      <c r="I20" s="68"/>
      <c r="J20" s="68"/>
      <c r="K20" s="1"/>
      <c r="L20" s="1"/>
    </row>
    <row r="21" spans="1:12">
      <c r="A21" s="45"/>
      <c r="B21" s="120"/>
      <c r="C21" s="46"/>
      <c r="D21" s="47"/>
      <c r="E21" s="46"/>
      <c r="F21" s="47"/>
      <c r="G21" s="48"/>
      <c r="H21" s="108"/>
      <c r="I21" s="46"/>
      <c r="J21" s="46"/>
      <c r="K21" s="1"/>
      <c r="L21" s="1"/>
    </row>
    <row r="22" spans="1:12">
      <c r="A22" s="50"/>
      <c r="B22" s="93"/>
      <c r="C22" s="51"/>
      <c r="D22" s="52"/>
      <c r="E22" s="51"/>
      <c r="F22" s="52"/>
      <c r="G22" s="53"/>
      <c r="H22" s="54"/>
      <c r="I22" s="51"/>
      <c r="J22" s="51"/>
      <c r="K22" s="1"/>
      <c r="L22" s="1"/>
    </row>
    <row r="23" spans="1:12" ht="12" thickBot="1">
      <c r="A23" s="55"/>
      <c r="B23" s="107"/>
      <c r="C23" s="56"/>
      <c r="D23" s="57"/>
      <c r="E23" s="56"/>
      <c r="F23" s="57"/>
      <c r="G23" s="100">
        <f>SUM(G4:G22)</f>
        <v>1900.24</v>
      </c>
      <c r="H23" s="101">
        <f>SUM(H4:H20)</f>
        <v>0.24000000000000002</v>
      </c>
      <c r="I23" s="101">
        <f>SUM(I4:I20)</f>
        <v>1900</v>
      </c>
      <c r="J23" s="101">
        <f>SUM(J4:J20)</f>
        <v>0</v>
      </c>
      <c r="K23" s="1"/>
      <c r="L23" s="1"/>
    </row>
    <row r="24" spans="1:12">
      <c r="G24" s="1">
        <f>SUM(H23:J23)</f>
        <v>1900.24</v>
      </c>
      <c r="H24" s="1"/>
    </row>
  </sheetData>
  <phoneticPr fontId="0" type="noConversion"/>
  <printOptions gridLines="1" gridLinesSet="0"/>
  <pageMargins left="0" right="0" top="0.55118110236220474" bottom="0.55118110236220474" header="0" footer="0"/>
  <pageSetup paperSize="9" orientation="landscape" horizontalDpi="4294967295" verticalDpi="300"/>
  <headerFooter alignWithMargins="0">
    <oddHeader>&amp;L&amp;"Times New Roman,Bold"&amp;10Cretingham, Monewden &amp; Hoo Parish Council.&amp;C&amp;"Times New Roman,Bold"&amp;10PAYMENTS 2005/2006&amp;R&amp;"Times New Roman,Bold"&amp;10General and Other Accounts.</oddHeader>
    <oddFooter>&amp;L&amp;"Times New Roman,Regular"C:\Excel\cmh\Acts05_06.xls&amp;C&amp;"Times New Roman,Regular"Page &amp;P&amp;R&amp;"Times New Roman,Regular"&amp;D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K24" sqref="K24"/>
    </sheetView>
  </sheetViews>
  <sheetFormatPr baseColWidth="10" defaultColWidth="8.83203125" defaultRowHeight="11" x14ac:dyDescent="0"/>
  <cols>
    <col min="3" max="3" width="13.1640625" customWidth="1"/>
    <col min="9" max="9" width="10.83203125" customWidth="1"/>
  </cols>
  <sheetData>
    <row r="1" spans="1:11">
      <c r="A1" s="192" t="s">
        <v>24</v>
      </c>
      <c r="C1" s="193" t="s">
        <v>325</v>
      </c>
      <c r="D1" s="193"/>
      <c r="E1" s="193" t="s">
        <v>326</v>
      </c>
      <c r="F1" s="193"/>
      <c r="G1" s="193" t="s">
        <v>327</v>
      </c>
      <c r="H1" s="193"/>
      <c r="I1" s="193" t="s">
        <v>328</v>
      </c>
      <c r="K1" s="193" t="s">
        <v>119</v>
      </c>
    </row>
    <row r="2" spans="1:11">
      <c r="A2" s="194">
        <v>38412</v>
      </c>
      <c r="C2">
        <v>84.53</v>
      </c>
      <c r="G2">
        <v>-0.22</v>
      </c>
      <c r="I2">
        <f t="shared" ref="I2:I24" si="0">SUM(C2:G2)</f>
        <v>84.31</v>
      </c>
      <c r="K2">
        <v>84.31</v>
      </c>
    </row>
    <row r="3" spans="1:11">
      <c r="A3" s="194">
        <v>39022</v>
      </c>
      <c r="E3">
        <v>100</v>
      </c>
      <c r="I3">
        <f t="shared" si="0"/>
        <v>100</v>
      </c>
      <c r="K3">
        <f t="shared" ref="K3:K13" si="1">SUM(K2+I3)</f>
        <v>184.31</v>
      </c>
    </row>
    <row r="4" spans="1:11">
      <c r="A4" s="194">
        <v>39022</v>
      </c>
      <c r="E4">
        <v>45</v>
      </c>
      <c r="I4">
        <f t="shared" si="0"/>
        <v>45</v>
      </c>
      <c r="K4">
        <f t="shared" si="1"/>
        <v>229.31</v>
      </c>
    </row>
    <row r="5" spans="1:11">
      <c r="A5" s="194">
        <v>39022</v>
      </c>
      <c r="E5">
        <v>100</v>
      </c>
      <c r="I5">
        <f t="shared" si="0"/>
        <v>100</v>
      </c>
      <c r="K5">
        <f t="shared" si="1"/>
        <v>329.31</v>
      </c>
    </row>
    <row r="6" spans="1:11">
      <c r="A6" s="194">
        <v>39083</v>
      </c>
      <c r="E6">
        <v>700</v>
      </c>
      <c r="I6">
        <f t="shared" si="0"/>
        <v>700</v>
      </c>
      <c r="K6">
        <f t="shared" si="1"/>
        <v>1029.31</v>
      </c>
    </row>
    <row r="7" spans="1:11">
      <c r="A7" s="194">
        <v>39114</v>
      </c>
      <c r="G7">
        <v>-1000</v>
      </c>
      <c r="I7">
        <f t="shared" si="0"/>
        <v>-1000</v>
      </c>
      <c r="K7">
        <f t="shared" si="1"/>
        <v>29.309999999999945</v>
      </c>
    </row>
    <row r="8" spans="1:11">
      <c r="A8" s="194">
        <v>39845</v>
      </c>
      <c r="E8">
        <v>100</v>
      </c>
      <c r="I8">
        <f t="shared" si="0"/>
        <v>100</v>
      </c>
      <c r="K8">
        <f t="shared" si="1"/>
        <v>129.30999999999995</v>
      </c>
    </row>
    <row r="9" spans="1:11">
      <c r="A9" s="194">
        <v>39873</v>
      </c>
      <c r="E9">
        <v>45</v>
      </c>
      <c r="I9">
        <f t="shared" si="0"/>
        <v>45</v>
      </c>
      <c r="K9">
        <f t="shared" si="1"/>
        <v>174.30999999999995</v>
      </c>
    </row>
    <row r="10" spans="1:11">
      <c r="A10" s="194">
        <v>40210</v>
      </c>
      <c r="E10">
        <v>100</v>
      </c>
      <c r="I10">
        <f t="shared" si="0"/>
        <v>100</v>
      </c>
      <c r="K10">
        <f t="shared" si="1"/>
        <v>274.30999999999995</v>
      </c>
    </row>
    <row r="11" spans="1:11">
      <c r="A11" s="194">
        <v>40210</v>
      </c>
      <c r="E11">
        <v>45</v>
      </c>
      <c r="I11">
        <f t="shared" si="0"/>
        <v>45</v>
      </c>
      <c r="K11">
        <f t="shared" si="1"/>
        <v>319.30999999999995</v>
      </c>
    </row>
    <row r="12" spans="1:11">
      <c r="A12" s="194">
        <v>40483</v>
      </c>
      <c r="E12">
        <v>145</v>
      </c>
      <c r="I12">
        <f t="shared" si="0"/>
        <v>145</v>
      </c>
      <c r="K12">
        <f t="shared" si="1"/>
        <v>464.30999999999995</v>
      </c>
    </row>
    <row r="13" spans="1:11">
      <c r="A13" s="194">
        <v>40940</v>
      </c>
      <c r="E13">
        <v>145</v>
      </c>
      <c r="I13">
        <f t="shared" si="0"/>
        <v>145</v>
      </c>
      <c r="K13">
        <f t="shared" si="1"/>
        <v>609.30999999999995</v>
      </c>
    </row>
    <row r="14" spans="1:11">
      <c r="A14" s="194">
        <v>40969</v>
      </c>
      <c r="G14">
        <v>-100</v>
      </c>
      <c r="I14">
        <f t="shared" si="0"/>
        <v>-100</v>
      </c>
      <c r="K14">
        <f t="shared" ref="K14:K23" si="2">SUM(K13+I14)</f>
        <v>509.30999999999995</v>
      </c>
    </row>
    <row r="15" spans="1:11">
      <c r="A15" s="194">
        <v>41579</v>
      </c>
      <c r="E15">
        <v>90</v>
      </c>
      <c r="I15">
        <f t="shared" si="0"/>
        <v>90</v>
      </c>
      <c r="K15">
        <f t="shared" si="2"/>
        <v>599.30999999999995</v>
      </c>
    </row>
    <row r="16" spans="1:11">
      <c r="A16" s="194">
        <v>41609</v>
      </c>
      <c r="E16">
        <v>200</v>
      </c>
      <c r="I16">
        <f t="shared" si="0"/>
        <v>200</v>
      </c>
      <c r="K16">
        <f t="shared" si="2"/>
        <v>799.31</v>
      </c>
    </row>
    <row r="17" spans="1:11">
      <c r="A17" s="194">
        <v>41730</v>
      </c>
      <c r="G17">
        <v>-800</v>
      </c>
      <c r="I17">
        <f t="shared" si="0"/>
        <v>-800</v>
      </c>
      <c r="K17">
        <f t="shared" si="2"/>
        <v>-0.69000000000005457</v>
      </c>
    </row>
    <row r="18" spans="1:11">
      <c r="A18" s="194">
        <v>41730</v>
      </c>
      <c r="E18">
        <v>0.72</v>
      </c>
      <c r="I18">
        <f t="shared" si="0"/>
        <v>0.72</v>
      </c>
      <c r="K18">
        <f t="shared" si="2"/>
        <v>2.9999999999945404E-2</v>
      </c>
    </row>
    <row r="19" spans="1:11">
      <c r="A19" s="194">
        <v>41760</v>
      </c>
      <c r="G19">
        <v>-0.01</v>
      </c>
      <c r="I19">
        <f t="shared" si="0"/>
        <v>-0.01</v>
      </c>
      <c r="K19">
        <f t="shared" si="2"/>
        <v>1.9999999999945402E-2</v>
      </c>
    </row>
    <row r="20" spans="1:11">
      <c r="A20" s="194">
        <v>41791</v>
      </c>
      <c r="G20">
        <v>-0.01</v>
      </c>
      <c r="I20">
        <f t="shared" si="0"/>
        <v>-0.01</v>
      </c>
      <c r="K20">
        <f t="shared" si="2"/>
        <v>9.9999999999454015E-3</v>
      </c>
    </row>
    <row r="21" spans="1:11">
      <c r="A21" s="194">
        <v>42278</v>
      </c>
      <c r="E21">
        <v>20</v>
      </c>
      <c r="I21">
        <f t="shared" si="0"/>
        <v>20</v>
      </c>
      <c r="K21">
        <f t="shared" si="2"/>
        <v>20.009999999999945</v>
      </c>
    </row>
    <row r="22" spans="1:11">
      <c r="A22" s="194">
        <v>42339</v>
      </c>
      <c r="E22">
        <v>145</v>
      </c>
      <c r="I22">
        <f t="shared" si="0"/>
        <v>145</v>
      </c>
      <c r="K22">
        <f t="shared" si="2"/>
        <v>165.00999999999993</v>
      </c>
    </row>
    <row r="23" spans="1:11">
      <c r="A23" s="194">
        <v>42552</v>
      </c>
      <c r="E23">
        <v>10</v>
      </c>
      <c r="I23">
        <f t="shared" si="0"/>
        <v>10</v>
      </c>
      <c r="K23">
        <f t="shared" si="2"/>
        <v>175.00999999999993</v>
      </c>
    </row>
    <row r="24" spans="1:11">
      <c r="A24" s="194">
        <v>42583</v>
      </c>
      <c r="E24">
        <v>145</v>
      </c>
      <c r="I24">
        <f t="shared" si="0"/>
        <v>145</v>
      </c>
      <c r="K24">
        <f>SUM(K23+I24)</f>
        <v>320.00999999999993</v>
      </c>
    </row>
    <row r="25" spans="1:11">
      <c r="A25" s="194"/>
    </row>
    <row r="26" spans="1:11">
      <c r="A26" s="194"/>
    </row>
    <row r="27" spans="1:11">
      <c r="A27" s="194"/>
    </row>
    <row r="28" spans="1:11">
      <c r="A28" s="194"/>
    </row>
    <row r="29" spans="1:11">
      <c r="A29" s="194"/>
    </row>
    <row r="30" spans="1:11">
      <c r="E30">
        <f>SUM(E2:E24)</f>
        <v>2135.7200000000003</v>
      </c>
      <c r="G30">
        <f>SUM(G2:G22)</f>
        <v>-1900.24</v>
      </c>
      <c r="I30">
        <f>SUM(I2:I24)</f>
        <v>320.00999999999993</v>
      </c>
    </row>
  </sheetData>
  <phoneticPr fontId="0" type="noConversion"/>
  <printOptions gridLines="1" gridLinesSet="0"/>
  <pageMargins left="0.75" right="0.75" top="1" bottom="1" header="0.5" footer="0.5"/>
  <pageSetup paperSize="9" orientation="portrait" horizontalDpi="300" verticalDpi="300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34" workbookViewId="0">
      <selection activeCell="I52" sqref="I52"/>
    </sheetView>
  </sheetViews>
  <sheetFormatPr baseColWidth="10" defaultColWidth="8.83203125" defaultRowHeight="11" x14ac:dyDescent="0"/>
  <cols>
    <col min="3" max="3" width="11.6640625" customWidth="1"/>
  </cols>
  <sheetData>
    <row r="1" spans="1:11">
      <c r="A1" s="192" t="s">
        <v>24</v>
      </c>
      <c r="C1" s="193" t="s">
        <v>325</v>
      </c>
      <c r="D1" s="193"/>
      <c r="E1" s="193" t="s">
        <v>326</v>
      </c>
      <c r="F1" s="193"/>
      <c r="G1" s="193" t="s">
        <v>327</v>
      </c>
      <c r="H1" s="193"/>
      <c r="I1" s="193" t="s">
        <v>328</v>
      </c>
      <c r="K1" s="193" t="s">
        <v>119</v>
      </c>
    </row>
    <row r="2" spans="1:11">
      <c r="A2" s="194">
        <v>38504</v>
      </c>
      <c r="C2">
        <v>1246.5</v>
      </c>
      <c r="I2">
        <f>SUM(C2:G2)</f>
        <v>1246.5</v>
      </c>
      <c r="K2" s="1">
        <v>1246.5</v>
      </c>
    </row>
    <row r="3" spans="1:11">
      <c r="A3" s="194">
        <v>38504</v>
      </c>
      <c r="E3">
        <v>1.54</v>
      </c>
      <c r="I3">
        <f t="shared" ref="I3:I53" si="0">SUM(C3:G3)</f>
        <v>1.54</v>
      </c>
      <c r="K3" s="1">
        <f>SUM(K2+I3)</f>
        <v>1248.04</v>
      </c>
    </row>
    <row r="4" spans="1:11">
      <c r="A4" s="194">
        <v>38565</v>
      </c>
      <c r="E4">
        <v>100</v>
      </c>
      <c r="I4">
        <f t="shared" si="0"/>
        <v>100</v>
      </c>
      <c r="K4" s="1">
        <f t="shared" ref="K4:K53" si="1">SUM(K3+I4)</f>
        <v>1348.04</v>
      </c>
    </row>
    <row r="5" spans="1:11">
      <c r="A5" s="194">
        <v>38596</v>
      </c>
      <c r="E5">
        <v>1.57</v>
      </c>
      <c r="I5">
        <f t="shared" si="0"/>
        <v>1.57</v>
      </c>
      <c r="K5" s="1">
        <f t="shared" si="1"/>
        <v>1349.61</v>
      </c>
    </row>
    <row r="6" spans="1:11">
      <c r="A6" s="194">
        <v>38596</v>
      </c>
      <c r="E6">
        <v>0.39</v>
      </c>
      <c r="I6">
        <f t="shared" si="0"/>
        <v>0.39</v>
      </c>
      <c r="K6" s="1">
        <f t="shared" si="1"/>
        <v>1350</v>
      </c>
    </row>
    <row r="7" spans="1:11">
      <c r="A7" s="194">
        <v>38626</v>
      </c>
      <c r="E7">
        <v>90</v>
      </c>
      <c r="I7">
        <f t="shared" si="0"/>
        <v>90</v>
      </c>
      <c r="K7" s="1">
        <f t="shared" si="1"/>
        <v>1440</v>
      </c>
    </row>
    <row r="8" spans="1:11">
      <c r="A8" s="194">
        <v>38687</v>
      </c>
      <c r="E8">
        <v>4.25</v>
      </c>
      <c r="I8">
        <f t="shared" si="0"/>
        <v>4.25</v>
      </c>
      <c r="K8" s="1">
        <f t="shared" si="1"/>
        <v>1444.25</v>
      </c>
    </row>
    <row r="9" spans="1:11">
      <c r="A9" s="194">
        <v>38777</v>
      </c>
      <c r="E9">
        <v>6.84</v>
      </c>
      <c r="I9">
        <f t="shared" si="0"/>
        <v>6.84</v>
      </c>
      <c r="K9" s="1">
        <f t="shared" si="1"/>
        <v>1451.09</v>
      </c>
    </row>
    <row r="10" spans="1:11">
      <c r="A10" s="194">
        <v>38869</v>
      </c>
      <c r="E10">
        <v>6.88</v>
      </c>
      <c r="I10">
        <f t="shared" si="0"/>
        <v>6.88</v>
      </c>
      <c r="K10" s="1">
        <f t="shared" si="1"/>
        <v>1457.97</v>
      </c>
    </row>
    <row r="11" spans="1:11">
      <c r="A11" s="194">
        <v>38961</v>
      </c>
      <c r="E11">
        <v>6.91</v>
      </c>
      <c r="I11">
        <f t="shared" si="0"/>
        <v>6.91</v>
      </c>
      <c r="K11" s="1">
        <f t="shared" si="1"/>
        <v>1464.88</v>
      </c>
    </row>
    <row r="12" spans="1:11">
      <c r="A12" s="194">
        <v>39052</v>
      </c>
      <c r="E12">
        <v>7.48</v>
      </c>
      <c r="I12">
        <f t="shared" si="0"/>
        <v>7.48</v>
      </c>
      <c r="K12" s="1">
        <f t="shared" si="1"/>
        <v>1472.3600000000001</v>
      </c>
    </row>
    <row r="13" spans="1:11">
      <c r="A13" s="194">
        <v>39083</v>
      </c>
      <c r="G13">
        <v>-700</v>
      </c>
      <c r="I13">
        <f t="shared" si="0"/>
        <v>-700</v>
      </c>
      <c r="K13" s="1">
        <f t="shared" si="1"/>
        <v>772.36000000000013</v>
      </c>
    </row>
    <row r="14" spans="1:11">
      <c r="A14" s="194">
        <v>39142</v>
      </c>
      <c r="E14">
        <v>5.98</v>
      </c>
      <c r="I14">
        <f t="shared" si="0"/>
        <v>5.98</v>
      </c>
      <c r="K14" s="1">
        <f t="shared" si="1"/>
        <v>778.34000000000015</v>
      </c>
    </row>
    <row r="15" spans="1:11">
      <c r="A15" s="194">
        <v>39234</v>
      </c>
      <c r="E15">
        <v>4.37</v>
      </c>
      <c r="I15">
        <f t="shared" si="0"/>
        <v>4.37</v>
      </c>
      <c r="K15" s="1">
        <f t="shared" si="1"/>
        <v>782.71000000000015</v>
      </c>
    </row>
    <row r="16" spans="1:11">
      <c r="A16" s="194">
        <v>39326</v>
      </c>
      <c r="E16">
        <v>4.95</v>
      </c>
      <c r="I16">
        <f t="shared" si="0"/>
        <v>4.95</v>
      </c>
      <c r="K16" s="1">
        <f t="shared" si="1"/>
        <v>787.6600000000002</v>
      </c>
    </row>
    <row r="17" spans="1:11">
      <c r="A17" s="194">
        <v>39417</v>
      </c>
      <c r="E17">
        <v>5.31</v>
      </c>
      <c r="I17">
        <f t="shared" si="0"/>
        <v>5.31</v>
      </c>
      <c r="K17" s="1">
        <f t="shared" si="1"/>
        <v>792.97000000000014</v>
      </c>
    </row>
    <row r="18" spans="1:11">
      <c r="A18" s="194">
        <v>39508</v>
      </c>
      <c r="E18">
        <v>4.82</v>
      </c>
      <c r="I18">
        <f t="shared" si="0"/>
        <v>4.82</v>
      </c>
      <c r="K18" s="1">
        <f t="shared" si="1"/>
        <v>797.79000000000019</v>
      </c>
    </row>
    <row r="19" spans="1:11">
      <c r="A19" s="194">
        <v>39600</v>
      </c>
      <c r="E19">
        <v>3.88</v>
      </c>
      <c r="I19">
        <f t="shared" si="0"/>
        <v>3.88</v>
      </c>
      <c r="K19" s="1">
        <f t="shared" si="1"/>
        <v>801.67000000000019</v>
      </c>
    </row>
    <row r="20" spans="1:11">
      <c r="A20" s="194">
        <v>39692</v>
      </c>
      <c r="E20">
        <v>3.89</v>
      </c>
      <c r="I20">
        <f t="shared" si="0"/>
        <v>3.89</v>
      </c>
      <c r="K20" s="1">
        <f t="shared" si="1"/>
        <v>805.56000000000017</v>
      </c>
    </row>
    <row r="21" spans="1:11">
      <c r="A21" s="194">
        <v>39783</v>
      </c>
      <c r="E21">
        <v>2.0099999999999998</v>
      </c>
      <c r="I21">
        <f t="shared" si="0"/>
        <v>2.0099999999999998</v>
      </c>
      <c r="K21" s="1">
        <f t="shared" si="1"/>
        <v>807.57000000000016</v>
      </c>
    </row>
    <row r="22" spans="1:11">
      <c r="A22" s="194">
        <v>39873</v>
      </c>
      <c r="E22">
        <v>0.17</v>
      </c>
      <c r="I22">
        <f t="shared" si="0"/>
        <v>0.17</v>
      </c>
      <c r="K22" s="1">
        <f t="shared" si="1"/>
        <v>807.74000000000012</v>
      </c>
    </row>
    <row r="23" spans="1:11">
      <c r="A23" s="194">
        <v>39965</v>
      </c>
      <c r="E23" s="1">
        <v>0.1</v>
      </c>
      <c r="I23">
        <f t="shared" si="0"/>
        <v>0.1</v>
      </c>
      <c r="K23" s="1">
        <f t="shared" si="1"/>
        <v>807.84000000000015</v>
      </c>
    </row>
    <row r="24" spans="1:11">
      <c r="A24" s="194">
        <v>40057</v>
      </c>
      <c r="E24">
        <v>0.09</v>
      </c>
      <c r="I24">
        <f t="shared" si="0"/>
        <v>0.09</v>
      </c>
      <c r="K24" s="1">
        <f t="shared" si="1"/>
        <v>807.93000000000018</v>
      </c>
    </row>
    <row r="25" spans="1:11">
      <c r="A25" s="194">
        <v>40148</v>
      </c>
      <c r="E25">
        <v>0.09</v>
      </c>
      <c r="I25">
        <f t="shared" si="0"/>
        <v>0.09</v>
      </c>
      <c r="K25" s="1">
        <f t="shared" si="1"/>
        <v>808.02000000000021</v>
      </c>
    </row>
    <row r="26" spans="1:11">
      <c r="A26" s="194">
        <v>40238</v>
      </c>
      <c r="E26" s="1">
        <v>0.1</v>
      </c>
      <c r="I26" s="1">
        <f t="shared" si="0"/>
        <v>0.1</v>
      </c>
      <c r="K26" s="1">
        <f t="shared" si="1"/>
        <v>808.12000000000023</v>
      </c>
    </row>
    <row r="27" spans="1:11">
      <c r="A27" s="194">
        <v>40330</v>
      </c>
      <c r="E27" s="1">
        <v>0.1</v>
      </c>
      <c r="I27" s="1">
        <f t="shared" si="0"/>
        <v>0.1</v>
      </c>
      <c r="K27" s="1">
        <f t="shared" si="1"/>
        <v>808.22000000000025</v>
      </c>
    </row>
    <row r="28" spans="1:11">
      <c r="A28" s="194">
        <v>40422</v>
      </c>
      <c r="E28" s="1">
        <v>0.1</v>
      </c>
      <c r="I28" s="1">
        <f t="shared" si="0"/>
        <v>0.1</v>
      </c>
      <c r="K28" s="1">
        <f t="shared" si="1"/>
        <v>808.32000000000028</v>
      </c>
    </row>
    <row r="29" spans="1:11">
      <c r="A29" s="194">
        <v>40513</v>
      </c>
      <c r="E29" s="1">
        <v>0.1</v>
      </c>
      <c r="I29" s="1">
        <f t="shared" si="0"/>
        <v>0.1</v>
      </c>
      <c r="K29" s="1">
        <f t="shared" si="1"/>
        <v>808.4200000000003</v>
      </c>
    </row>
    <row r="30" spans="1:11">
      <c r="A30" s="194">
        <v>40603</v>
      </c>
      <c r="E30" s="1">
        <v>0.1</v>
      </c>
      <c r="I30" s="1">
        <f t="shared" si="0"/>
        <v>0.1</v>
      </c>
      <c r="K30" s="1">
        <f t="shared" si="1"/>
        <v>808.52000000000032</v>
      </c>
    </row>
    <row r="31" spans="1:11">
      <c r="A31" s="194">
        <v>40695</v>
      </c>
      <c r="E31" s="1">
        <v>0.1</v>
      </c>
      <c r="I31" s="1">
        <f t="shared" si="0"/>
        <v>0.1</v>
      </c>
      <c r="K31" s="1">
        <f t="shared" si="1"/>
        <v>808.62000000000035</v>
      </c>
    </row>
    <row r="32" spans="1:11">
      <c r="A32" s="194">
        <v>40787</v>
      </c>
      <c r="E32" s="1">
        <v>0.1</v>
      </c>
      <c r="I32" s="1">
        <f t="shared" si="0"/>
        <v>0.1</v>
      </c>
      <c r="K32" s="1">
        <f t="shared" si="1"/>
        <v>808.72000000000037</v>
      </c>
    </row>
    <row r="33" spans="1:11">
      <c r="A33" s="194">
        <v>40878</v>
      </c>
      <c r="E33" s="1">
        <v>0.1</v>
      </c>
      <c r="I33" s="1">
        <f t="shared" si="0"/>
        <v>0.1</v>
      </c>
      <c r="K33" s="1">
        <f t="shared" si="1"/>
        <v>808.82000000000039</v>
      </c>
    </row>
    <row r="34" spans="1:11">
      <c r="A34" s="194">
        <v>40969</v>
      </c>
      <c r="E34" s="1">
        <v>0.1</v>
      </c>
      <c r="I34" s="1">
        <f t="shared" si="0"/>
        <v>0.1</v>
      </c>
      <c r="K34" s="1">
        <f t="shared" si="1"/>
        <v>808.92000000000041</v>
      </c>
    </row>
    <row r="35" spans="1:11">
      <c r="A35" s="194">
        <v>41061</v>
      </c>
      <c r="E35" s="1">
        <v>0.1</v>
      </c>
      <c r="I35" s="1">
        <f t="shared" si="0"/>
        <v>0.1</v>
      </c>
      <c r="K35" s="1">
        <f t="shared" si="1"/>
        <v>809.02000000000044</v>
      </c>
    </row>
    <row r="36" spans="1:11">
      <c r="A36" s="194">
        <v>41153</v>
      </c>
      <c r="E36" s="1">
        <v>0.1</v>
      </c>
      <c r="I36" s="1">
        <f t="shared" si="0"/>
        <v>0.1</v>
      </c>
      <c r="K36" s="1">
        <f t="shared" si="1"/>
        <v>809.12000000000046</v>
      </c>
    </row>
    <row r="37" spans="1:11">
      <c r="A37" s="194">
        <v>41244</v>
      </c>
      <c r="E37" s="1">
        <v>0.1</v>
      </c>
      <c r="I37" s="1">
        <f t="shared" si="0"/>
        <v>0.1</v>
      </c>
      <c r="K37" s="1">
        <f t="shared" si="1"/>
        <v>809.22000000000048</v>
      </c>
    </row>
    <row r="38" spans="1:11">
      <c r="A38" s="194">
        <v>41334</v>
      </c>
      <c r="E38" s="1">
        <v>0.1</v>
      </c>
      <c r="I38" s="1">
        <f t="shared" si="0"/>
        <v>0.1</v>
      </c>
      <c r="K38" s="1">
        <f t="shared" si="1"/>
        <v>809.3200000000005</v>
      </c>
    </row>
    <row r="39" spans="1:11">
      <c r="A39" s="194">
        <v>41426</v>
      </c>
      <c r="E39" s="1">
        <v>0.1</v>
      </c>
      <c r="I39" s="1">
        <f t="shared" si="0"/>
        <v>0.1</v>
      </c>
      <c r="K39" s="1">
        <f t="shared" si="1"/>
        <v>809.42000000000053</v>
      </c>
    </row>
    <row r="40" spans="1:11">
      <c r="A40" s="194">
        <v>41518</v>
      </c>
      <c r="E40" s="1">
        <v>0.1</v>
      </c>
      <c r="I40" s="1">
        <f t="shared" si="0"/>
        <v>0.1</v>
      </c>
      <c r="K40" s="1">
        <f t="shared" si="1"/>
        <v>809.52000000000055</v>
      </c>
    </row>
    <row r="41" spans="1:11">
      <c r="A41" s="194">
        <v>41609</v>
      </c>
      <c r="E41" s="1">
        <v>0.1</v>
      </c>
      <c r="I41" s="1">
        <f t="shared" si="0"/>
        <v>0.1</v>
      </c>
      <c r="K41" s="1">
        <f t="shared" si="1"/>
        <v>809.62000000000057</v>
      </c>
    </row>
    <row r="42" spans="1:11">
      <c r="A42" s="194">
        <v>41699</v>
      </c>
      <c r="E42" s="1">
        <v>0.1</v>
      </c>
      <c r="I42" s="1">
        <f t="shared" si="0"/>
        <v>0.1</v>
      </c>
      <c r="K42" s="1">
        <f t="shared" si="1"/>
        <v>809.7200000000006</v>
      </c>
    </row>
    <row r="43" spans="1:11">
      <c r="A43" s="194">
        <v>41730</v>
      </c>
      <c r="E43" s="1"/>
      <c r="G43">
        <v>-0.72</v>
      </c>
      <c r="I43">
        <f t="shared" si="0"/>
        <v>-0.72</v>
      </c>
      <c r="K43" s="1">
        <f t="shared" si="1"/>
        <v>809.00000000000057</v>
      </c>
    </row>
    <row r="44" spans="1:11">
      <c r="A44" s="194">
        <v>41791</v>
      </c>
      <c r="E44" s="1">
        <v>0.1</v>
      </c>
      <c r="I44" s="1">
        <f t="shared" si="0"/>
        <v>0.1</v>
      </c>
      <c r="K44" s="1">
        <f t="shared" si="1"/>
        <v>809.10000000000059</v>
      </c>
    </row>
    <row r="45" spans="1:11">
      <c r="A45" s="194">
        <v>41883</v>
      </c>
      <c r="E45" s="1">
        <v>0.11</v>
      </c>
      <c r="I45">
        <f t="shared" si="0"/>
        <v>0.11</v>
      </c>
      <c r="K45" s="1">
        <f t="shared" si="1"/>
        <v>809.2100000000006</v>
      </c>
    </row>
    <row r="46" spans="1:11">
      <c r="A46" s="194">
        <v>41974</v>
      </c>
      <c r="E46" s="1">
        <v>0.1</v>
      </c>
      <c r="I46" s="1">
        <f t="shared" si="0"/>
        <v>0.1</v>
      </c>
      <c r="K46" s="1">
        <f t="shared" si="1"/>
        <v>809.31000000000063</v>
      </c>
    </row>
    <row r="47" spans="1:11">
      <c r="A47" s="194">
        <v>42064</v>
      </c>
      <c r="E47" s="1">
        <v>0.09</v>
      </c>
      <c r="I47">
        <f t="shared" si="0"/>
        <v>0.09</v>
      </c>
      <c r="K47" s="1">
        <f t="shared" si="1"/>
        <v>809.40000000000066</v>
      </c>
    </row>
    <row r="48" spans="1:11">
      <c r="A48" s="194">
        <v>42156</v>
      </c>
      <c r="E48" s="1">
        <v>0.11</v>
      </c>
      <c r="I48">
        <f t="shared" si="0"/>
        <v>0.11</v>
      </c>
      <c r="K48" s="1">
        <f t="shared" si="1"/>
        <v>809.51000000000067</v>
      </c>
    </row>
    <row r="49" spans="1:11">
      <c r="A49" s="194">
        <v>42248</v>
      </c>
      <c r="E49" s="1">
        <v>0.1</v>
      </c>
      <c r="I49" s="1">
        <f t="shared" si="0"/>
        <v>0.1</v>
      </c>
      <c r="K49" s="1">
        <f t="shared" si="1"/>
        <v>809.6100000000007</v>
      </c>
    </row>
    <row r="50" spans="1:11">
      <c r="A50" s="194">
        <v>42339</v>
      </c>
      <c r="E50" s="1">
        <v>0.1</v>
      </c>
      <c r="I50" s="1">
        <f t="shared" si="0"/>
        <v>0.1</v>
      </c>
      <c r="K50" s="1">
        <f t="shared" si="1"/>
        <v>809.71000000000072</v>
      </c>
    </row>
    <row r="51" spans="1:11">
      <c r="A51" s="194">
        <v>42430</v>
      </c>
      <c r="E51" s="1">
        <v>0.1</v>
      </c>
      <c r="I51" s="1">
        <f t="shared" si="0"/>
        <v>0.1</v>
      </c>
      <c r="K51" s="1">
        <f t="shared" si="1"/>
        <v>809.81000000000074</v>
      </c>
    </row>
    <row r="52" spans="1:11">
      <c r="A52" s="194">
        <v>42522</v>
      </c>
      <c r="E52" s="1">
        <v>0.1</v>
      </c>
      <c r="I52" s="1">
        <f t="shared" si="0"/>
        <v>0.1</v>
      </c>
      <c r="K52" s="1">
        <f t="shared" si="1"/>
        <v>809.91000000000076</v>
      </c>
    </row>
    <row r="53" spans="1:11">
      <c r="I53">
        <f t="shared" si="0"/>
        <v>0</v>
      </c>
      <c r="K53" s="1">
        <f t="shared" si="1"/>
        <v>809.91000000000076</v>
      </c>
    </row>
  </sheetData>
  <phoneticPr fontId="0" type="noConversion"/>
  <printOptions gridLines="1" gridLinesSet="0"/>
  <pageMargins left="0.75" right="0.75" top="1" bottom="1" header="0.5" footer="0.5"/>
  <pageSetup paperSize="9" orientation="portrait" horizontalDpi="300" verticalDpi="300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1" x14ac:dyDescent="0"/>
  <sheetData/>
  <phoneticPr fontId="0" type="noConversion"/>
  <printOptions gridLines="1" gridLinesSet="0"/>
  <pageMargins left="0.75" right="0.75" top="1" bottom="1" header="0.5" footer="0.5"/>
  <pageSetup paperSize="9" orientation="portrait" horizontalDpi="300" verticalDpi="300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1" x14ac:dyDescent="0"/>
  <sheetData/>
  <phoneticPr fontId="0" type="noConversion"/>
  <printOptions gridLines="1" gridLinesSet="0"/>
  <pageMargins left="0.75" right="0.75" top="1" bottom="1" header="0.5" footer="0.5"/>
  <pageSetup paperSize="9" orientation="portrait" horizontalDpi="300" verticalDpi="300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Q4"/>
    </sheetView>
  </sheetViews>
  <sheetFormatPr baseColWidth="10" defaultColWidth="8.83203125" defaultRowHeight="11" x14ac:dyDescent="0"/>
  <sheetData/>
  <phoneticPr fontId="0" type="noConversion"/>
  <printOptions gridLines="1" gridLinesSet="0"/>
  <pageMargins left="0.75" right="0.75" top="1" bottom="1" header="0.5" footer="0.5"/>
  <pageSetup paperSize="9" orientation="portrait" horizontalDpi="300" verticalDpi="300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1" x14ac:dyDescent="0"/>
  <sheetData/>
  <phoneticPr fontId="0" type="noConversion"/>
  <printOptions gridLines="1" gridLinesSet="0"/>
  <pageMargins left="0.75" right="0.75" top="1" bottom="1" header="0.5" footer="0.5"/>
  <pageSetup paperSize="9" orientation="portrait" horizontalDpi="300" verticalDpi="300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1" x14ac:dyDescent="0"/>
  <sheetData/>
  <phoneticPr fontId="0" type="noConversion"/>
  <printOptions gridLines="1" gridLinesSet="0"/>
  <pageMargins left="0.75" right="0.75" top="1" bottom="1" header="0.5" footer="0.5"/>
  <pageSetup paperSize="9" orientation="portrait" horizontalDpi="300" verticalDpi="300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1" x14ac:dyDescent="0"/>
  <sheetData/>
  <phoneticPr fontId="0" type="noConversion"/>
  <printOptions gridLines="1" gridLinesSet="0"/>
  <pageMargins left="0.75" right="0.75" top="1" bottom="1" header="0.5" footer="0.5"/>
  <pageSetup paperSize="9" orientation="portrait" horizontalDpi="300" verticalDpi="300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3"/>
  <sheetViews>
    <sheetView view="pageLayout" topLeftCell="B1" zoomScale="115" workbookViewId="0">
      <selection activeCell="A41" sqref="A41"/>
    </sheetView>
  </sheetViews>
  <sheetFormatPr baseColWidth="10" defaultColWidth="8.83203125" defaultRowHeight="11" x14ac:dyDescent="0"/>
  <cols>
    <col min="1" max="1" width="10" bestFit="1" customWidth="1"/>
    <col min="2" max="2" width="5.83203125" customWidth="1"/>
    <col min="3" max="3" width="22.83203125" customWidth="1"/>
    <col min="4" max="4" width="29.5" customWidth="1"/>
    <col min="5" max="5" width="10" bestFit="1" customWidth="1"/>
    <col min="6" max="6" width="11.1640625" customWidth="1"/>
    <col min="7" max="7" width="7.1640625" bestFit="1" customWidth="1"/>
    <col min="8" max="8" width="8.6640625" customWidth="1"/>
    <col min="9" max="9" width="7" customWidth="1"/>
    <col min="10" max="11" width="6.83203125" customWidth="1"/>
    <col min="12" max="12" width="7.33203125" customWidth="1"/>
    <col min="13" max="14" width="6.33203125" customWidth="1"/>
    <col min="15" max="15" width="7.33203125" customWidth="1"/>
    <col min="16" max="18" width="6.5" customWidth="1"/>
    <col min="19" max="19" width="7" customWidth="1"/>
    <col min="20" max="20" width="6.6640625" customWidth="1"/>
    <col min="21" max="21" width="6.5" customWidth="1"/>
    <col min="22" max="24" width="6.83203125" customWidth="1"/>
    <col min="25" max="26" width="6.5" customWidth="1"/>
  </cols>
  <sheetData>
    <row r="1" spans="1:28">
      <c r="A1" s="45" t="s">
        <v>24</v>
      </c>
      <c r="B1" s="47" t="s">
        <v>25</v>
      </c>
      <c r="C1" s="46" t="s">
        <v>26</v>
      </c>
      <c r="D1" s="46" t="s">
        <v>27</v>
      </c>
      <c r="E1" s="47" t="s">
        <v>28</v>
      </c>
      <c r="F1" s="46" t="s">
        <v>29</v>
      </c>
      <c r="G1" s="47" t="s">
        <v>30</v>
      </c>
      <c r="H1" s="48" t="s">
        <v>31</v>
      </c>
      <c r="I1" s="49" t="s">
        <v>32</v>
      </c>
      <c r="J1" s="49" t="s">
        <v>33</v>
      </c>
      <c r="K1" s="49" t="s">
        <v>34</v>
      </c>
      <c r="L1" s="49" t="s">
        <v>35</v>
      </c>
      <c r="M1" s="49" t="s">
        <v>36</v>
      </c>
      <c r="N1" s="49" t="s">
        <v>37</v>
      </c>
      <c r="O1" s="131" t="s">
        <v>38</v>
      </c>
      <c r="P1" s="130" t="s">
        <v>39</v>
      </c>
      <c r="Q1" s="53" t="s">
        <v>40</v>
      </c>
      <c r="R1" s="132" t="s">
        <v>41</v>
      </c>
      <c r="S1" s="132" t="s">
        <v>42</v>
      </c>
      <c r="T1" s="132" t="s">
        <v>43</v>
      </c>
      <c r="U1" s="132" t="s">
        <v>44</v>
      </c>
      <c r="V1" s="132" t="s">
        <v>45</v>
      </c>
      <c r="W1" s="132" t="s">
        <v>46</v>
      </c>
      <c r="X1" s="132" t="s">
        <v>47</v>
      </c>
      <c r="Y1" s="103" t="s">
        <v>48</v>
      </c>
      <c r="Z1" s="127" t="s">
        <v>49</v>
      </c>
    </row>
    <row r="2" spans="1:28">
      <c r="A2" s="50"/>
      <c r="B2" s="52" t="s">
        <v>50</v>
      </c>
      <c r="C2" s="51"/>
      <c r="D2" s="51"/>
      <c r="E2" s="52" t="s">
        <v>51</v>
      </c>
      <c r="F2" s="51"/>
      <c r="G2" s="52" t="s">
        <v>50</v>
      </c>
      <c r="H2" s="53"/>
      <c r="I2" s="54"/>
      <c r="J2" s="54"/>
      <c r="K2" s="54" t="s">
        <v>52</v>
      </c>
      <c r="L2" s="54"/>
      <c r="M2" s="54"/>
      <c r="N2" s="54"/>
      <c r="O2" s="53"/>
      <c r="Q2" s="53"/>
      <c r="R2" s="53" t="s">
        <v>53</v>
      </c>
      <c r="S2" s="53" t="s">
        <v>54</v>
      </c>
      <c r="T2" s="53"/>
      <c r="U2" s="53"/>
      <c r="V2" s="53" t="s">
        <v>55</v>
      </c>
      <c r="W2" s="53"/>
      <c r="X2" s="53" t="s">
        <v>52</v>
      </c>
      <c r="Y2" s="53"/>
      <c r="Z2" s="128"/>
    </row>
    <row r="3" spans="1:28" ht="12" thickBot="1">
      <c r="A3" s="55"/>
      <c r="B3" s="57" t="s">
        <v>56</v>
      </c>
      <c r="C3" s="56"/>
      <c r="D3" s="56"/>
      <c r="E3" s="57" t="s">
        <v>57</v>
      </c>
      <c r="F3" s="56"/>
      <c r="G3" s="57"/>
      <c r="H3" s="58"/>
      <c r="I3" s="59"/>
      <c r="J3" s="59"/>
      <c r="K3" s="59"/>
      <c r="L3" s="59"/>
      <c r="M3" s="59"/>
      <c r="N3" s="59"/>
      <c r="O3" s="58"/>
      <c r="P3" s="133"/>
      <c r="Q3" s="58"/>
      <c r="R3" s="58"/>
      <c r="S3" s="58"/>
      <c r="T3" s="58"/>
      <c r="U3" s="58"/>
      <c r="V3" s="58"/>
      <c r="W3" s="58"/>
      <c r="X3" s="58"/>
      <c r="Y3" s="133"/>
      <c r="Z3" s="58"/>
    </row>
    <row r="4" spans="1:28">
      <c r="A4" s="60">
        <v>42521</v>
      </c>
      <c r="B4" s="61">
        <v>1600</v>
      </c>
      <c r="C4" s="62" t="s">
        <v>58</v>
      </c>
      <c r="D4" s="62" t="s">
        <v>59</v>
      </c>
      <c r="E4" s="113">
        <v>42508</v>
      </c>
      <c r="F4" s="71" t="s">
        <v>60</v>
      </c>
      <c r="G4" s="205">
        <v>300014</v>
      </c>
      <c r="H4" s="64">
        <v>159.15</v>
      </c>
      <c r="I4" s="65"/>
      <c r="J4" s="65"/>
      <c r="K4" s="65"/>
      <c r="L4" s="65">
        <v>127.99</v>
      </c>
      <c r="M4" s="65">
        <v>6.66</v>
      </c>
      <c r="N4" s="65">
        <v>10</v>
      </c>
      <c r="O4" s="65"/>
      <c r="P4" s="65">
        <v>14.5</v>
      </c>
      <c r="Q4" s="65"/>
      <c r="R4" s="65"/>
      <c r="S4" s="65"/>
      <c r="T4" s="65"/>
      <c r="U4" s="65"/>
      <c r="V4" s="125"/>
      <c r="W4" s="125"/>
      <c r="X4" s="125"/>
      <c r="Y4" s="125"/>
      <c r="Z4" s="129"/>
      <c r="AA4" s="1"/>
      <c r="AB4" s="1"/>
    </row>
    <row r="5" spans="1:28">
      <c r="A5" s="60">
        <v>42551</v>
      </c>
      <c r="B5" s="61">
        <v>1601</v>
      </c>
      <c r="C5" s="62" t="s">
        <v>61</v>
      </c>
      <c r="D5" s="138" t="s">
        <v>38</v>
      </c>
      <c r="E5" s="114">
        <v>42508</v>
      </c>
      <c r="F5" s="71" t="s">
        <v>62</v>
      </c>
      <c r="G5" s="206">
        <v>300015</v>
      </c>
      <c r="H5" s="69">
        <v>32</v>
      </c>
      <c r="I5" s="65"/>
      <c r="J5" s="65"/>
      <c r="K5" s="65"/>
      <c r="L5" s="65"/>
      <c r="M5" s="65"/>
      <c r="N5" s="65"/>
      <c r="O5" s="65">
        <v>32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81"/>
      <c r="AA5" s="1"/>
      <c r="AB5" s="1"/>
    </row>
    <row r="6" spans="1:28">
      <c r="A6" s="60">
        <v>42508</v>
      </c>
      <c r="B6" s="61">
        <v>1602</v>
      </c>
      <c r="C6" s="62" t="s">
        <v>63</v>
      </c>
      <c r="D6" s="138" t="s">
        <v>64</v>
      </c>
      <c r="E6" s="114">
        <v>42508</v>
      </c>
      <c r="F6" s="71" t="s">
        <v>65</v>
      </c>
      <c r="G6" s="206">
        <v>300016</v>
      </c>
      <c r="H6" s="69">
        <v>80</v>
      </c>
      <c r="I6" s="65"/>
      <c r="J6" s="65"/>
      <c r="K6" s="65"/>
      <c r="L6" s="65"/>
      <c r="M6" s="65"/>
      <c r="N6" s="65"/>
      <c r="O6" s="65"/>
      <c r="P6" s="65"/>
      <c r="Q6" s="65"/>
      <c r="R6" s="65"/>
      <c r="S6" s="65">
        <v>80</v>
      </c>
      <c r="T6" s="65"/>
      <c r="U6" s="65"/>
      <c r="V6" s="65"/>
      <c r="W6" s="65"/>
      <c r="X6" s="65"/>
      <c r="Y6" s="65"/>
      <c r="Z6" s="81"/>
      <c r="AA6" s="1"/>
      <c r="AB6" s="1"/>
    </row>
    <row r="7" spans="1:28">
      <c r="A7" s="60">
        <v>42508</v>
      </c>
      <c r="B7" s="61">
        <v>1603</v>
      </c>
      <c r="C7" s="62" t="s">
        <v>66</v>
      </c>
      <c r="D7" s="138" t="s">
        <v>67</v>
      </c>
      <c r="E7" s="114">
        <v>42508</v>
      </c>
      <c r="F7" s="71" t="s">
        <v>65</v>
      </c>
      <c r="G7" s="206">
        <v>300017</v>
      </c>
      <c r="H7" s="69">
        <v>168.77</v>
      </c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>
        <v>168.77</v>
      </c>
      <c r="V7" s="65"/>
      <c r="W7" s="65"/>
      <c r="X7" s="65"/>
      <c r="Y7" s="65"/>
      <c r="Z7" s="81"/>
      <c r="AA7" s="1"/>
      <c r="AB7" s="1"/>
    </row>
    <row r="8" spans="1:28">
      <c r="A8" s="60">
        <v>42508</v>
      </c>
      <c r="B8" s="61">
        <v>1604</v>
      </c>
      <c r="C8" s="62" t="s">
        <v>68</v>
      </c>
      <c r="D8" s="62" t="s">
        <v>67</v>
      </c>
      <c r="E8" s="121">
        <v>42508</v>
      </c>
      <c r="F8" s="71" t="s">
        <v>65</v>
      </c>
      <c r="G8" s="207">
        <v>300018</v>
      </c>
      <c r="H8" s="69">
        <v>30</v>
      </c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>
        <v>30</v>
      </c>
      <c r="V8" s="65"/>
      <c r="W8" s="65"/>
      <c r="X8" s="65"/>
      <c r="Y8" s="65"/>
      <c r="Z8" s="81"/>
      <c r="AA8" s="1"/>
      <c r="AB8" s="1"/>
    </row>
    <row r="9" spans="1:28">
      <c r="A9" s="60">
        <v>42643</v>
      </c>
      <c r="B9" s="61">
        <v>1605</v>
      </c>
      <c r="C9" s="62" t="s">
        <v>69</v>
      </c>
      <c r="D9" s="80" t="s">
        <v>70</v>
      </c>
      <c r="E9" s="121">
        <v>42634</v>
      </c>
      <c r="F9" s="51" t="s">
        <v>65</v>
      </c>
      <c r="G9" s="207">
        <v>300019</v>
      </c>
      <c r="H9" s="69">
        <v>165</v>
      </c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>
        <v>165</v>
      </c>
      <c r="W9" s="65"/>
      <c r="X9" s="65"/>
      <c r="Y9" s="65"/>
      <c r="Z9" s="81"/>
      <c r="AA9" s="1"/>
      <c r="AB9" s="1"/>
    </row>
    <row r="10" spans="1:28">
      <c r="A10" s="60">
        <v>42643</v>
      </c>
      <c r="B10" s="61"/>
      <c r="C10" s="62" t="s">
        <v>71</v>
      </c>
      <c r="D10" s="80"/>
      <c r="E10" s="121"/>
      <c r="F10" s="51"/>
      <c r="G10" s="207"/>
      <c r="H10" s="69">
        <v>18</v>
      </c>
      <c r="I10" s="65"/>
      <c r="J10" s="65"/>
      <c r="K10" s="65">
        <v>18</v>
      </c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81"/>
      <c r="AA10" s="1"/>
      <c r="AB10" s="1"/>
    </row>
    <row r="11" spans="1:28">
      <c r="A11" s="60">
        <v>42582</v>
      </c>
      <c r="B11" s="61">
        <v>1606</v>
      </c>
      <c r="C11" s="62" t="s">
        <v>58</v>
      </c>
      <c r="D11" s="138" t="s">
        <v>59</v>
      </c>
      <c r="E11" s="121">
        <v>42634</v>
      </c>
      <c r="F11" s="71" t="s">
        <v>72</v>
      </c>
      <c r="G11" s="206">
        <v>300020</v>
      </c>
      <c r="H11" s="69">
        <v>222.82</v>
      </c>
      <c r="I11" s="65"/>
      <c r="J11" s="65"/>
      <c r="K11" s="65"/>
      <c r="L11" s="65">
        <v>162.41</v>
      </c>
      <c r="M11" s="65">
        <v>6.66</v>
      </c>
      <c r="N11" s="65">
        <v>10</v>
      </c>
      <c r="O11" s="65">
        <v>0.4</v>
      </c>
      <c r="P11" s="65">
        <v>43.75</v>
      </c>
      <c r="Q11" s="65"/>
      <c r="R11" s="65"/>
      <c r="S11" s="65"/>
      <c r="T11" s="65"/>
      <c r="U11" s="65"/>
      <c r="V11" s="65"/>
      <c r="W11" s="65"/>
      <c r="X11" s="65"/>
      <c r="Y11" s="65"/>
      <c r="Z11" s="81"/>
      <c r="AA11" s="1"/>
      <c r="AB11" s="1"/>
    </row>
    <row r="12" spans="1:28">
      <c r="A12" s="60">
        <v>42643</v>
      </c>
      <c r="B12" s="61">
        <v>1607</v>
      </c>
      <c r="C12" s="62" t="s">
        <v>58</v>
      </c>
      <c r="D12" s="138" t="s">
        <v>59</v>
      </c>
      <c r="E12" s="121">
        <v>42634</v>
      </c>
      <c r="F12" s="71" t="s">
        <v>73</v>
      </c>
      <c r="G12" s="206">
        <v>300021</v>
      </c>
      <c r="H12" s="69">
        <v>192.38</v>
      </c>
      <c r="I12" s="65"/>
      <c r="J12" s="65"/>
      <c r="K12" s="65"/>
      <c r="L12" s="65">
        <v>162.19999999999999</v>
      </c>
      <c r="M12" s="65">
        <v>6.68</v>
      </c>
      <c r="N12" s="65">
        <v>10</v>
      </c>
      <c r="O12" s="65"/>
      <c r="P12" s="94">
        <v>14.5</v>
      </c>
      <c r="Q12" s="65"/>
      <c r="R12" s="65"/>
      <c r="S12" s="65"/>
      <c r="T12" s="65"/>
      <c r="U12" s="65"/>
      <c r="V12" s="65"/>
      <c r="W12" s="65"/>
      <c r="X12" s="65"/>
      <c r="Y12" s="65"/>
      <c r="Z12" s="81"/>
      <c r="AA12" s="1"/>
      <c r="AB12" s="1"/>
    </row>
    <row r="13" spans="1:28">
      <c r="A13" s="60">
        <v>42644</v>
      </c>
      <c r="B13" s="61">
        <v>1608</v>
      </c>
      <c r="C13" s="80" t="s">
        <v>58</v>
      </c>
      <c r="D13" s="138" t="s">
        <v>59</v>
      </c>
      <c r="E13" s="121">
        <v>42634</v>
      </c>
      <c r="F13" s="96">
        <v>2016</v>
      </c>
      <c r="G13" s="206">
        <v>300022</v>
      </c>
      <c r="H13" s="69">
        <v>97.65</v>
      </c>
      <c r="I13" s="65"/>
      <c r="J13" s="65"/>
      <c r="K13" s="65"/>
      <c r="L13" s="6">
        <v>97.65</v>
      </c>
      <c r="N13" s="1"/>
      <c r="P13" s="1"/>
      <c r="Q13" s="1"/>
      <c r="R13" s="126"/>
      <c r="S13" s="65"/>
      <c r="T13" s="65"/>
      <c r="U13" s="65"/>
      <c r="V13" s="65"/>
      <c r="W13" s="65"/>
      <c r="X13" s="65"/>
      <c r="Y13" s="65"/>
      <c r="Z13" s="81"/>
      <c r="AA13" s="1"/>
      <c r="AB13" s="1"/>
    </row>
    <row r="14" spans="1:28">
      <c r="A14" s="60">
        <v>42735</v>
      </c>
      <c r="B14" s="61"/>
      <c r="C14" s="80" t="s">
        <v>71</v>
      </c>
      <c r="D14" s="138"/>
      <c r="E14" s="121"/>
      <c r="F14" s="96"/>
      <c r="G14" s="206"/>
      <c r="H14" s="69">
        <v>18</v>
      </c>
      <c r="I14" s="65"/>
      <c r="J14" s="65"/>
      <c r="K14" s="65">
        <v>18</v>
      </c>
      <c r="L14" s="6"/>
      <c r="N14" s="1"/>
      <c r="P14" s="1"/>
      <c r="Q14" s="1"/>
      <c r="R14" s="126"/>
      <c r="S14" s="65"/>
      <c r="T14" s="65"/>
      <c r="U14" s="65"/>
      <c r="V14" s="65"/>
      <c r="W14" s="65"/>
      <c r="X14" s="65"/>
      <c r="Y14" s="65"/>
      <c r="Z14" s="81"/>
      <c r="AA14" s="1"/>
      <c r="AB14" s="1"/>
    </row>
    <row r="15" spans="1:28">
      <c r="A15" s="60">
        <v>42746</v>
      </c>
      <c r="B15" s="61">
        <v>1609</v>
      </c>
      <c r="C15" s="62" t="s">
        <v>74</v>
      </c>
      <c r="D15" s="138" t="s">
        <v>75</v>
      </c>
      <c r="E15" s="121">
        <v>42747</v>
      </c>
      <c r="F15" s="71" t="s">
        <v>65</v>
      </c>
      <c r="G15" s="135">
        <v>300023</v>
      </c>
      <c r="H15" s="69">
        <v>50</v>
      </c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>
        <v>50</v>
      </c>
      <c r="X15" s="65"/>
      <c r="Y15" s="65"/>
      <c r="Z15" s="81"/>
      <c r="AA15" s="1"/>
      <c r="AB15" s="1"/>
    </row>
    <row r="16" spans="1:28">
      <c r="A16" s="60">
        <v>42747</v>
      </c>
      <c r="B16" s="61">
        <v>1610</v>
      </c>
      <c r="C16" s="62" t="s">
        <v>58</v>
      </c>
      <c r="D16" s="138" t="s">
        <v>59</v>
      </c>
      <c r="E16" s="121">
        <v>42747</v>
      </c>
      <c r="F16" s="71" t="s">
        <v>76</v>
      </c>
      <c r="G16" s="135">
        <v>300024</v>
      </c>
      <c r="H16" s="69">
        <v>266.7</v>
      </c>
      <c r="I16" s="65"/>
      <c r="J16" s="65"/>
      <c r="K16" s="65"/>
      <c r="L16" s="65">
        <v>266.7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81"/>
      <c r="AA16" s="1"/>
      <c r="AB16" s="1"/>
    </row>
    <row r="17" spans="1:28">
      <c r="A17" s="60">
        <v>42747</v>
      </c>
      <c r="B17" s="61">
        <v>1611</v>
      </c>
      <c r="C17" s="62" t="s">
        <v>77</v>
      </c>
      <c r="D17" s="62" t="s">
        <v>38</v>
      </c>
      <c r="E17" s="112">
        <v>42747</v>
      </c>
      <c r="F17" s="51" t="s">
        <v>78</v>
      </c>
      <c r="G17" s="136">
        <v>300025</v>
      </c>
      <c r="H17" s="69">
        <v>27.82</v>
      </c>
      <c r="I17" s="65"/>
      <c r="J17" s="65"/>
      <c r="K17" s="65"/>
      <c r="L17" s="3">
        <v>27.82</v>
      </c>
      <c r="M17" s="3"/>
      <c r="N17" s="6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81"/>
      <c r="AA17" s="1"/>
      <c r="AB17" s="1"/>
    </row>
    <row r="18" spans="1:28">
      <c r="A18" s="60">
        <v>42747</v>
      </c>
      <c r="B18" s="61">
        <v>1612</v>
      </c>
      <c r="C18" s="62" t="s">
        <v>66</v>
      </c>
      <c r="D18" s="62" t="s">
        <v>79</v>
      </c>
      <c r="E18" s="195">
        <f>E17</f>
        <v>42747</v>
      </c>
      <c r="F18" s="71" t="str">
        <f>F15</f>
        <v>2016/17</v>
      </c>
      <c r="G18" s="136">
        <v>300026</v>
      </c>
      <c r="H18" s="69">
        <v>24</v>
      </c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>
        <v>24</v>
      </c>
      <c r="X18" s="65"/>
      <c r="Y18" s="65"/>
      <c r="Z18" s="81"/>
      <c r="AA18" s="1"/>
      <c r="AB18" s="1"/>
    </row>
    <row r="19" spans="1:28">
      <c r="A19" s="60">
        <v>42747</v>
      </c>
      <c r="B19" s="61">
        <v>1613</v>
      </c>
      <c r="C19" s="62" t="s">
        <v>80</v>
      </c>
      <c r="D19" s="138" t="s">
        <v>81</v>
      </c>
      <c r="E19" s="195">
        <f>E18</f>
        <v>42747</v>
      </c>
      <c r="F19" s="71" t="str">
        <f>F18</f>
        <v>2016/17</v>
      </c>
      <c r="G19" s="135">
        <v>300027</v>
      </c>
      <c r="H19" s="69">
        <v>60</v>
      </c>
      <c r="I19" s="109">
        <v>60</v>
      </c>
      <c r="J19" s="109"/>
      <c r="K19" s="109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81"/>
      <c r="AA19" s="1"/>
      <c r="AB19" s="1"/>
    </row>
    <row r="20" spans="1:28">
      <c r="A20" s="60">
        <v>42747</v>
      </c>
      <c r="B20" s="61">
        <v>1614</v>
      </c>
      <c r="C20" s="62" t="s">
        <v>66</v>
      </c>
      <c r="D20" s="138" t="s">
        <v>82</v>
      </c>
      <c r="E20" s="195">
        <f>E19</f>
        <v>42747</v>
      </c>
      <c r="F20" s="71" t="s">
        <v>83</v>
      </c>
      <c r="G20" s="72">
        <v>300028</v>
      </c>
      <c r="H20" s="69">
        <v>173.52</v>
      </c>
      <c r="I20" s="109"/>
      <c r="J20" s="109"/>
      <c r="K20" s="109"/>
      <c r="L20" s="65"/>
      <c r="M20" s="65"/>
      <c r="N20" s="65"/>
      <c r="O20" s="65"/>
      <c r="P20" s="65"/>
      <c r="Q20" s="65"/>
      <c r="R20" s="65"/>
      <c r="S20" s="65"/>
      <c r="T20" s="65"/>
      <c r="U20" s="65">
        <v>173.52</v>
      </c>
      <c r="V20" s="65"/>
      <c r="W20" s="65"/>
      <c r="X20" s="65"/>
      <c r="Y20" s="65"/>
      <c r="Z20" s="81"/>
      <c r="AA20" s="1"/>
      <c r="AB20" s="1"/>
    </row>
    <row r="21" spans="1:28">
      <c r="A21" s="60">
        <v>42747</v>
      </c>
      <c r="B21" s="61">
        <v>1615</v>
      </c>
      <c r="C21" s="62" t="s">
        <v>84</v>
      </c>
      <c r="D21" s="138" t="s">
        <v>85</v>
      </c>
      <c r="E21" s="195">
        <f>E20</f>
        <v>42747</v>
      </c>
      <c r="F21" s="71" t="str">
        <f>F19</f>
        <v>2016/17</v>
      </c>
      <c r="G21" s="72">
        <v>300029</v>
      </c>
      <c r="H21" s="69">
        <v>42</v>
      </c>
      <c r="I21" s="109"/>
      <c r="J21" s="109">
        <v>42</v>
      </c>
      <c r="K21" s="109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81"/>
      <c r="AA21" s="1"/>
      <c r="AB21" s="1"/>
    </row>
    <row r="22" spans="1:28">
      <c r="A22" s="60">
        <v>42806</v>
      </c>
      <c r="B22" s="137">
        <v>1616</v>
      </c>
      <c r="C22" s="62" t="str">
        <f>C16</f>
        <v>CA Smy</v>
      </c>
      <c r="D22" s="138" t="str">
        <f>D16</f>
        <v>Clerk's salary and expenses</v>
      </c>
      <c r="E22" s="195">
        <v>42809</v>
      </c>
      <c r="F22" s="71" t="str">
        <f>F21</f>
        <v>2016/17</v>
      </c>
      <c r="G22" s="72">
        <v>300030</v>
      </c>
      <c r="H22" s="69">
        <v>266.7</v>
      </c>
      <c r="I22" s="110"/>
      <c r="J22" s="110"/>
      <c r="K22" s="110"/>
      <c r="L22" s="65">
        <f>H22</f>
        <v>266.7</v>
      </c>
      <c r="M22" s="65"/>
      <c r="N22" s="65"/>
      <c r="O22" s="65"/>
      <c r="P22" s="65"/>
      <c r="Q22" s="65"/>
      <c r="R22" s="94"/>
      <c r="S22" s="65"/>
      <c r="T22" s="65"/>
      <c r="U22" s="65"/>
      <c r="V22" s="65"/>
      <c r="W22" s="65"/>
      <c r="X22" s="65"/>
      <c r="Y22" s="65"/>
      <c r="Z22" s="81"/>
      <c r="AA22" s="1"/>
      <c r="AB22" s="1"/>
    </row>
    <row r="23" spans="1:28">
      <c r="A23" s="60">
        <f>A22</f>
        <v>42806</v>
      </c>
      <c r="B23" s="61">
        <v>1617</v>
      </c>
      <c r="C23" s="62" t="str">
        <f>C17</f>
        <v>HMRC</v>
      </c>
      <c r="D23" s="138" t="str">
        <f>D17</f>
        <v>PAYE</v>
      </c>
      <c r="E23" s="198">
        <f>E22</f>
        <v>42809</v>
      </c>
      <c r="F23" s="71" t="str">
        <f>F22</f>
        <v>2016/17</v>
      </c>
      <c r="G23" s="72">
        <v>300031</v>
      </c>
      <c r="H23" s="69">
        <v>37.200000000000003</v>
      </c>
      <c r="I23" s="65"/>
      <c r="J23" s="65"/>
      <c r="K23" s="65"/>
      <c r="M23" s="1"/>
      <c r="N23" s="6"/>
      <c r="O23" s="1">
        <f>H23</f>
        <v>37.200000000000003</v>
      </c>
      <c r="P23" s="6"/>
      <c r="Q23" s="6"/>
      <c r="R23" s="3"/>
      <c r="Z23" s="164"/>
      <c r="AA23" s="1"/>
      <c r="AB23" s="1"/>
    </row>
    <row r="24" spans="1:28">
      <c r="A24" s="60"/>
      <c r="B24" s="196"/>
      <c r="C24" s="199"/>
      <c r="D24" s="199"/>
      <c r="E24" s="198"/>
      <c r="F24" s="62"/>
      <c r="G24" s="72"/>
      <c r="H24" s="69"/>
      <c r="I24" s="65"/>
      <c r="J24" s="65"/>
      <c r="K24" s="65"/>
      <c r="N24" s="1"/>
      <c r="O24" s="6"/>
      <c r="P24" s="1"/>
      <c r="Q24" s="1"/>
      <c r="U24" s="1"/>
      <c r="Z24" s="156"/>
      <c r="AA24" s="1"/>
      <c r="AB24" s="1"/>
    </row>
    <row r="25" spans="1:28">
      <c r="A25" s="60"/>
      <c r="B25" s="196"/>
      <c r="C25" s="62"/>
      <c r="D25" s="197"/>
      <c r="E25" s="114"/>
      <c r="F25" s="71"/>
      <c r="G25" s="72"/>
      <c r="H25" s="69"/>
      <c r="I25" s="65"/>
      <c r="J25" s="65"/>
      <c r="K25" s="65"/>
      <c r="N25" s="1"/>
      <c r="P25" s="1"/>
      <c r="Q25" s="1"/>
      <c r="R25" s="1"/>
      <c r="U25" s="1"/>
      <c r="Z25" s="156"/>
      <c r="AA25" s="170"/>
      <c r="AB25" s="1"/>
    </row>
    <row r="26" spans="1:28">
      <c r="A26" s="121"/>
      <c r="B26" s="61"/>
      <c r="C26" s="62"/>
      <c r="D26" s="138"/>
      <c r="E26" s="114"/>
      <c r="F26" s="71"/>
      <c r="G26" s="72"/>
      <c r="H26" s="69"/>
      <c r="I26" s="65"/>
      <c r="J26" s="65"/>
      <c r="K26" s="65"/>
      <c r="N26" s="1"/>
      <c r="O26" s="1"/>
      <c r="P26" s="1"/>
      <c r="Q26" s="1"/>
      <c r="Z26" s="164"/>
      <c r="AA26" s="1"/>
      <c r="AB26" s="1"/>
    </row>
    <row r="27" spans="1:28">
      <c r="A27" s="150"/>
      <c r="B27" s="142"/>
      <c r="C27" s="142"/>
      <c r="D27" s="142"/>
      <c r="E27" s="142"/>
      <c r="F27" s="142"/>
      <c r="G27" s="168"/>
      <c r="H27" s="200"/>
      <c r="Z27" s="156"/>
      <c r="AA27" s="1"/>
      <c r="AB27" s="1"/>
    </row>
    <row r="28" spans="1:28" ht="12" thickBot="1">
      <c r="A28" s="165"/>
      <c r="B28" s="166"/>
      <c r="C28" s="166"/>
      <c r="D28" s="166"/>
      <c r="E28" s="166"/>
      <c r="F28" s="166"/>
      <c r="G28" s="167"/>
      <c r="H28" s="169"/>
      <c r="Z28" s="156"/>
      <c r="AA28" s="1"/>
      <c r="AB28" s="1"/>
    </row>
    <row r="29" spans="1:28">
      <c r="A29" s="45"/>
      <c r="B29" s="47"/>
      <c r="C29" s="46"/>
      <c r="D29" s="46"/>
      <c r="E29" s="111"/>
      <c r="F29" s="46"/>
      <c r="G29" s="47"/>
      <c r="H29" s="48"/>
      <c r="I29" s="108"/>
      <c r="J29" s="108"/>
      <c r="K29" s="108"/>
      <c r="L29" s="49"/>
      <c r="M29" s="49"/>
      <c r="N29" s="49"/>
      <c r="O29" s="49"/>
      <c r="P29" s="49"/>
      <c r="Q29" s="49"/>
      <c r="R29" s="131"/>
      <c r="S29" s="130"/>
      <c r="T29" s="131"/>
      <c r="U29" s="131"/>
      <c r="V29" s="131"/>
      <c r="W29" s="131"/>
      <c r="X29" s="130"/>
      <c r="Y29" s="130"/>
      <c r="Z29" s="130"/>
      <c r="AA29" s="126"/>
      <c r="AB29" s="1"/>
    </row>
    <row r="30" spans="1:28">
      <c r="A30" s="50"/>
      <c r="B30" s="52"/>
      <c r="C30" s="51"/>
      <c r="D30" s="51"/>
      <c r="E30" s="63"/>
      <c r="F30" s="51"/>
      <c r="G30" s="52"/>
      <c r="H30" s="53"/>
      <c r="I30" s="54"/>
      <c r="J30" s="54"/>
      <c r="K30" s="54"/>
      <c r="L30" s="54"/>
      <c r="M30" s="54"/>
      <c r="N30" s="54"/>
      <c r="O30" s="54"/>
      <c r="P30" s="54"/>
      <c r="Q30" s="54"/>
      <c r="R30" s="53"/>
      <c r="S30" s="128"/>
      <c r="T30" s="53"/>
      <c r="U30" s="53"/>
      <c r="V30" s="53"/>
      <c r="W30" s="53"/>
      <c r="X30" s="128"/>
      <c r="Y30" s="128"/>
      <c r="Z30" s="128"/>
      <c r="AA30" s="1"/>
      <c r="AB30" s="1"/>
    </row>
    <row r="31" spans="1:28" ht="12" thickBot="1">
      <c r="A31" s="55"/>
      <c r="B31" s="57"/>
      <c r="C31" s="56"/>
      <c r="D31" s="56"/>
      <c r="E31" s="95"/>
      <c r="F31" s="56"/>
      <c r="G31" s="57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"/>
      <c r="AB31" s="1"/>
    </row>
    <row r="32" spans="1:28">
      <c r="H32" s="157"/>
      <c r="I32" s="1"/>
      <c r="J32" s="1"/>
      <c r="K32" s="1"/>
    </row>
    <row r="33" spans="8:8">
      <c r="H33" s="1"/>
    </row>
  </sheetData>
  <phoneticPr fontId="0" type="noConversion"/>
  <printOptions gridLines="1" gridLinesSet="0"/>
  <pageMargins left="0" right="0" top="0.55118110236220474" bottom="0.55118110236220474" header="0" footer="0"/>
  <pageSetup paperSize="9" orientation="portrait"/>
  <headerFooter alignWithMargins="0">
    <oddHeader>&amp;L&amp;"Times New Roman,Bold"&amp;10Cretingham, Monewden &amp; Hoo Parish Council.&amp;C&amp;"Times New Roman,Bold"&amp;10PAYMENTS &amp;R&amp;"Lucida Casual,Bold"2016/17</oddHeader>
    <oddFooter>&amp;L&amp;"Times New Roman,Regular"C:\Excel\cmh\Accts12_13.xls&amp;C&amp;"Times New Roman,Regular"Page &amp;P&amp;R&amp;"Times New Roman,Regular"&amp;D</oddFooter>
  </headerFooter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1" x14ac:dyDescent="0"/>
  <sheetData/>
  <phoneticPr fontId="0" type="noConversion"/>
  <printOptions gridLines="1" gridLinesSet="0"/>
  <pageMargins left="0.75" right="0.75" top="1" bottom="1" header="0.5" footer="0.5"/>
  <pageSetup paperSize="9" orientation="portrait" horizontalDpi="300" verticalDpi="300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1" x14ac:dyDescent="0"/>
  <sheetData/>
  <phoneticPr fontId="0" type="noConversion"/>
  <printOptions gridLines="1" gridLinesSet="0"/>
  <pageMargins left="0.75" right="0.75" top="1" bottom="1" header="0.5" footer="0.5"/>
  <pageSetup paperSize="9" orientation="portrait" horizontalDpi="300" verticalDpi="300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view="pageLayout" zoomScaleNormal="75" zoomScalePageLayoutView="75" workbookViewId="0">
      <selection activeCell="J7" sqref="J7"/>
    </sheetView>
  </sheetViews>
  <sheetFormatPr baseColWidth="10" defaultColWidth="8.83203125" defaultRowHeight="11" x14ac:dyDescent="0"/>
  <cols>
    <col min="3" max="3" width="29.83203125" customWidth="1"/>
    <col min="4" max="4" width="10.1640625" customWidth="1"/>
    <col min="5" max="5" width="14.1640625" customWidth="1"/>
    <col min="6" max="6" width="10.1640625" customWidth="1"/>
    <col min="8" max="8" width="29.83203125" customWidth="1"/>
    <col min="9" max="9" width="10.1640625" customWidth="1"/>
    <col min="10" max="10" width="14.1640625" customWidth="1"/>
    <col min="11" max="11" width="10.1640625" customWidth="1"/>
  </cols>
  <sheetData>
    <row r="1" spans="1:11">
      <c r="A1" s="3"/>
      <c r="B1" s="30"/>
      <c r="C1" s="14"/>
      <c r="D1" s="14"/>
      <c r="E1" s="14"/>
      <c r="F1" s="31"/>
      <c r="G1" s="14"/>
      <c r="H1" s="14"/>
      <c r="I1" s="14"/>
      <c r="J1" s="14"/>
      <c r="K1" s="31"/>
    </row>
    <row r="2" spans="1:11">
      <c r="A2" s="3"/>
      <c r="B2" s="32"/>
      <c r="C2" s="33" t="s">
        <v>0</v>
      </c>
      <c r="D2" s="33"/>
      <c r="E2" s="33"/>
      <c r="F2" s="34"/>
      <c r="G2" s="35"/>
      <c r="H2" s="33" t="s">
        <v>1</v>
      </c>
      <c r="I2" s="33"/>
      <c r="J2" s="33"/>
      <c r="K2" s="34"/>
    </row>
    <row r="3" spans="1:11" ht="12" thickBot="1">
      <c r="A3" s="3"/>
      <c r="B3" s="36"/>
      <c r="C3" s="8"/>
      <c r="D3" s="37"/>
      <c r="E3" s="37"/>
      <c r="F3" s="38"/>
      <c r="G3" s="36"/>
      <c r="H3" s="8"/>
      <c r="I3" s="37"/>
      <c r="J3" s="37"/>
      <c r="K3" s="38"/>
    </row>
    <row r="4" spans="1:11">
      <c r="A4" s="3"/>
      <c r="B4" s="30"/>
      <c r="C4" s="14"/>
      <c r="D4" s="14"/>
      <c r="E4" s="14"/>
      <c r="F4" s="31"/>
      <c r="G4" s="30"/>
      <c r="H4" s="14"/>
      <c r="I4" s="14"/>
      <c r="J4" s="14"/>
      <c r="K4" s="31"/>
    </row>
    <row r="5" spans="1:11">
      <c r="A5" s="3"/>
      <c r="B5" s="32"/>
      <c r="C5" s="35" t="s">
        <v>5</v>
      </c>
      <c r="D5" s="35"/>
      <c r="E5" s="39">
        <v>2000</v>
      </c>
      <c r="F5" s="40"/>
      <c r="G5" s="41"/>
      <c r="H5" s="35" t="s">
        <v>86</v>
      </c>
      <c r="I5" s="35"/>
      <c r="J5" s="39">
        <v>434.36</v>
      </c>
      <c r="K5" s="40"/>
    </row>
    <row r="6" spans="1:11">
      <c r="A6" s="3"/>
      <c r="B6" s="32"/>
      <c r="C6" s="35"/>
      <c r="D6" s="35"/>
      <c r="E6" s="39"/>
      <c r="F6" s="40"/>
      <c r="G6" s="32"/>
      <c r="H6" s="35"/>
      <c r="I6" s="35"/>
      <c r="J6" s="39"/>
      <c r="K6" s="40"/>
    </row>
    <row r="7" spans="1:11">
      <c r="A7" s="3"/>
      <c r="B7" s="32"/>
      <c r="C7" s="3" t="s">
        <v>7</v>
      </c>
      <c r="D7" s="35"/>
      <c r="E7" s="42">
        <v>0</v>
      </c>
      <c r="F7" s="40"/>
      <c r="G7" s="41"/>
      <c r="H7" s="35" t="s">
        <v>33</v>
      </c>
      <c r="I7" s="35"/>
      <c r="J7" s="39">
        <v>30</v>
      </c>
      <c r="K7" s="40"/>
    </row>
    <row r="8" spans="1:11">
      <c r="A8" s="3"/>
      <c r="B8" s="32"/>
      <c r="C8" s="35"/>
      <c r="D8" s="35"/>
      <c r="E8" s="39"/>
      <c r="F8" s="40"/>
      <c r="G8" s="32"/>
      <c r="H8" s="35"/>
      <c r="I8" s="35"/>
      <c r="J8" s="39"/>
      <c r="K8" s="40"/>
    </row>
    <row r="9" spans="1:11">
      <c r="A9" s="3"/>
      <c r="B9" s="32"/>
      <c r="C9" s="35" t="s">
        <v>8</v>
      </c>
      <c r="D9" s="35"/>
      <c r="E9" s="39"/>
      <c r="F9" s="40"/>
      <c r="G9" s="41"/>
      <c r="H9" s="35" t="s">
        <v>87</v>
      </c>
      <c r="I9" s="35"/>
      <c r="J9" s="39"/>
      <c r="K9" s="40"/>
    </row>
    <row r="10" spans="1:11">
      <c r="A10" s="3"/>
      <c r="B10" s="32"/>
      <c r="C10" s="35"/>
      <c r="D10" s="35"/>
      <c r="E10" s="39"/>
      <c r="F10" s="40"/>
      <c r="G10" s="32"/>
      <c r="H10" s="35"/>
      <c r="I10" s="35"/>
      <c r="J10" s="39"/>
      <c r="K10" s="40"/>
    </row>
    <row r="11" spans="1:11">
      <c r="A11" s="3"/>
      <c r="B11" s="32"/>
      <c r="C11" s="35" t="s">
        <v>48</v>
      </c>
      <c r="D11" s="35"/>
      <c r="E11" s="39"/>
      <c r="F11" s="40"/>
      <c r="G11" s="41"/>
      <c r="H11" s="35" t="s">
        <v>88</v>
      </c>
      <c r="I11" s="35"/>
      <c r="J11" s="39"/>
      <c r="K11" s="40"/>
    </row>
    <row r="12" spans="1:11">
      <c r="A12" s="3"/>
      <c r="B12" s="32"/>
      <c r="C12" s="35"/>
      <c r="D12" s="35"/>
      <c r="E12" s="39"/>
      <c r="F12" s="40"/>
      <c r="G12" s="32"/>
      <c r="H12" s="35"/>
      <c r="I12" s="35"/>
      <c r="J12" s="39"/>
      <c r="K12" s="40"/>
    </row>
    <row r="13" spans="1:11">
      <c r="A13" s="3"/>
      <c r="B13" s="32"/>
      <c r="C13" s="35" t="s">
        <v>11</v>
      </c>
      <c r="D13" s="3"/>
      <c r="E13" s="39">
        <v>7.5</v>
      </c>
      <c r="F13" s="40"/>
      <c r="G13" s="41"/>
      <c r="H13" s="35" t="s">
        <v>89</v>
      </c>
      <c r="I13" s="35"/>
      <c r="J13" s="39"/>
      <c r="K13" s="40"/>
    </row>
    <row r="14" spans="1:11">
      <c r="A14" s="3"/>
      <c r="B14" s="32"/>
      <c r="C14" s="35"/>
      <c r="D14" s="3"/>
      <c r="E14" s="39"/>
      <c r="F14" s="40"/>
      <c r="G14" s="41"/>
      <c r="H14" s="35"/>
      <c r="I14" s="35"/>
      <c r="J14" s="39"/>
      <c r="K14" s="40"/>
    </row>
    <row r="15" spans="1:11">
      <c r="A15" s="3"/>
      <c r="B15" s="32"/>
      <c r="C15" s="35"/>
      <c r="D15" s="3"/>
      <c r="E15" s="39"/>
      <c r="F15" s="40"/>
      <c r="G15" s="41"/>
      <c r="H15" s="35" t="s">
        <v>38</v>
      </c>
      <c r="I15" s="35"/>
      <c r="J15" s="39"/>
      <c r="K15" s="40"/>
    </row>
    <row r="16" spans="1:11">
      <c r="A16" s="3"/>
      <c r="B16" s="32"/>
      <c r="C16" s="35"/>
      <c r="D16" s="35"/>
      <c r="E16" s="39"/>
      <c r="F16" s="40"/>
      <c r="G16" s="32"/>
      <c r="H16" s="35"/>
      <c r="I16" s="35"/>
      <c r="J16" s="39"/>
      <c r="K16" s="40"/>
    </row>
    <row r="17" spans="1:11">
      <c r="A17" s="3"/>
      <c r="B17" s="32"/>
      <c r="F17" s="40"/>
      <c r="G17" s="41"/>
      <c r="H17" s="3" t="s">
        <v>90</v>
      </c>
      <c r="I17" s="35"/>
      <c r="J17" s="42"/>
      <c r="K17" s="40"/>
    </row>
    <row r="18" spans="1:11">
      <c r="A18" s="3"/>
      <c r="B18" s="32"/>
      <c r="C18" s="35"/>
      <c r="D18" s="35"/>
      <c r="E18" s="39"/>
      <c r="F18" s="40"/>
      <c r="G18" s="41"/>
      <c r="H18" s="35"/>
      <c r="I18" s="35"/>
      <c r="J18" s="39"/>
      <c r="K18" s="40"/>
    </row>
    <row r="19" spans="1:11">
      <c r="A19" s="3"/>
      <c r="B19" s="32"/>
      <c r="F19" s="40"/>
      <c r="G19" s="41"/>
      <c r="H19" s="35" t="s">
        <v>91</v>
      </c>
      <c r="I19" s="35"/>
      <c r="J19" s="39"/>
      <c r="K19" s="40"/>
    </row>
    <row r="20" spans="1:11">
      <c r="A20" s="3"/>
      <c r="B20" s="32"/>
      <c r="C20" s="35"/>
      <c r="D20" s="35"/>
      <c r="E20" s="39"/>
      <c r="F20" s="40"/>
      <c r="G20" s="32"/>
      <c r="H20" s="35"/>
      <c r="I20" s="35"/>
      <c r="J20" s="39"/>
      <c r="K20" s="40"/>
    </row>
    <row r="21" spans="1:11">
      <c r="A21" s="3"/>
      <c r="B21" s="32"/>
      <c r="C21" s="35"/>
      <c r="D21" s="35"/>
      <c r="E21" s="39"/>
      <c r="F21" s="40"/>
      <c r="G21" s="32"/>
      <c r="H21" s="35" t="s">
        <v>92</v>
      </c>
      <c r="I21" s="35"/>
      <c r="J21" s="39"/>
      <c r="K21" s="40"/>
    </row>
    <row r="22" spans="1:11">
      <c r="A22" s="3"/>
      <c r="B22" s="32"/>
      <c r="C22" s="35"/>
      <c r="D22" s="35"/>
      <c r="E22" s="39"/>
      <c r="F22" s="40"/>
      <c r="G22" s="32"/>
      <c r="H22" s="35"/>
      <c r="I22" s="35"/>
      <c r="J22" s="39"/>
      <c r="K22" s="40"/>
    </row>
    <row r="23" spans="1:11">
      <c r="A23" s="3"/>
      <c r="B23" s="32"/>
      <c r="C23" s="35"/>
      <c r="D23" s="35"/>
      <c r="E23" s="39"/>
      <c r="F23" s="40"/>
      <c r="G23" s="32"/>
      <c r="H23" s="35" t="s">
        <v>93</v>
      </c>
      <c r="I23" s="35"/>
      <c r="J23" s="39"/>
      <c r="K23" s="40"/>
    </row>
    <row r="24" spans="1:11">
      <c r="A24" s="3"/>
      <c r="B24" s="32"/>
      <c r="C24" s="35"/>
      <c r="D24" s="35"/>
      <c r="E24" s="39"/>
      <c r="F24" s="40"/>
      <c r="G24" s="32"/>
      <c r="H24" s="35"/>
      <c r="I24" s="35"/>
      <c r="J24" s="39"/>
      <c r="K24" s="40"/>
    </row>
    <row r="25" spans="1:11">
      <c r="A25" s="3"/>
      <c r="B25" s="32"/>
      <c r="C25" s="25" t="s">
        <v>94</v>
      </c>
      <c r="D25" s="35"/>
      <c r="E25" s="39">
        <f>SUM(E5:E24)</f>
        <v>2007.5</v>
      </c>
      <c r="F25" s="40"/>
      <c r="G25" s="32"/>
      <c r="H25" s="25" t="s">
        <v>95</v>
      </c>
      <c r="I25" s="35"/>
      <c r="J25" s="39"/>
      <c r="K25" s="40"/>
    </row>
    <row r="26" spans="1:11">
      <c r="A26" s="3"/>
      <c r="B26" s="32"/>
      <c r="F26" s="40"/>
      <c r="G26" s="32"/>
      <c r="K26" s="40"/>
    </row>
    <row r="27" spans="1:11">
      <c r="A27" s="3"/>
      <c r="B27" s="32"/>
      <c r="C27" s="35"/>
      <c r="D27" s="35"/>
      <c r="E27" s="39"/>
      <c r="F27" s="40"/>
      <c r="G27" s="32"/>
      <c r="H27" s="35" t="s">
        <v>96</v>
      </c>
      <c r="I27" s="35"/>
      <c r="J27" s="39"/>
      <c r="K27" s="40"/>
    </row>
    <row r="28" spans="1:11">
      <c r="A28" s="3"/>
      <c r="B28" s="32"/>
      <c r="C28" s="35"/>
      <c r="D28" s="35"/>
      <c r="E28" s="39"/>
      <c r="F28" s="40"/>
      <c r="G28" s="32"/>
      <c r="K28" s="40"/>
    </row>
    <row r="29" spans="1:11">
      <c r="A29" s="3"/>
      <c r="B29" s="32"/>
      <c r="C29" s="33" t="s">
        <v>97</v>
      </c>
      <c r="D29" s="35"/>
      <c r="E29" s="43">
        <f>E25</f>
        <v>2007.5</v>
      </c>
      <c r="F29" s="40"/>
      <c r="G29" s="32"/>
      <c r="H29" s="33" t="s">
        <v>97</v>
      </c>
      <c r="I29" s="35"/>
      <c r="J29" s="43">
        <f>SUM(E25+E28)</f>
        <v>2007.5</v>
      </c>
      <c r="K29" s="40"/>
    </row>
    <row r="30" spans="1:11" ht="12" thickBot="1">
      <c r="A30" s="3"/>
      <c r="B30" s="36"/>
      <c r="C30" s="8"/>
      <c r="D30" s="8"/>
      <c r="E30" s="8"/>
      <c r="F30" s="44"/>
      <c r="G30" s="36"/>
      <c r="H30" s="8"/>
      <c r="I30" s="8"/>
      <c r="J30" s="8"/>
      <c r="K30" s="44"/>
    </row>
    <row r="31" spans="1:11">
      <c r="A31" s="3"/>
      <c r="B31" s="35"/>
      <c r="C31" s="25" t="s">
        <v>19</v>
      </c>
      <c r="D31" s="35"/>
      <c r="E31" s="35"/>
      <c r="F31" s="35"/>
      <c r="G31" s="35"/>
      <c r="H31" s="25" t="s">
        <v>19</v>
      </c>
      <c r="I31" s="35"/>
      <c r="J31" s="35"/>
      <c r="K31" s="35"/>
    </row>
    <row r="32" spans="1:11">
      <c r="A32" s="3"/>
      <c r="B32" s="35"/>
      <c r="C32" s="25" t="s">
        <v>20</v>
      </c>
      <c r="D32" s="35"/>
      <c r="E32" s="35"/>
      <c r="F32" s="35"/>
      <c r="G32" s="35"/>
      <c r="H32" s="25" t="s">
        <v>21</v>
      </c>
      <c r="I32" s="35"/>
      <c r="J32" s="35"/>
      <c r="K32" s="35"/>
    </row>
    <row r="33" spans="1:11">
      <c r="B33" s="35"/>
      <c r="C33" s="25" t="s">
        <v>98</v>
      </c>
      <c r="D33" s="35"/>
      <c r="E33" s="35"/>
      <c r="F33" s="35"/>
      <c r="G33" s="35"/>
      <c r="H33" s="25" t="s">
        <v>98</v>
      </c>
      <c r="I33" s="35"/>
      <c r="J33" s="35"/>
      <c r="K33" s="35"/>
    </row>
    <row r="34" spans="1:11">
      <c r="A34" s="3"/>
      <c r="B34" s="35"/>
      <c r="D34" s="35"/>
      <c r="E34" s="35"/>
      <c r="F34" s="35"/>
      <c r="G34" s="35"/>
      <c r="I34" s="35"/>
      <c r="J34" s="35"/>
      <c r="K34" s="35"/>
    </row>
    <row r="35" spans="1:11">
      <c r="A35" s="3"/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1:11">
      <c r="A36" s="3"/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11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phoneticPr fontId="0" type="noConversion"/>
  <pageMargins left="0.25" right="0.25" top="0.75" bottom="0.75" header="0.3" footer="0.3"/>
  <pageSetup paperSize="9" orientation="landscape"/>
  <headerFooter alignWithMargins="0">
    <oddHeader>&amp;L&amp;"Times New Roman,Bold"&amp;10Cretingham, Monewden &amp; Hoo Parish Council&amp;C&amp;"Times New Roman,Bold"&amp;10RECEIPTS AND PAYMENTS ACCOUNT - 2016/2017&amp;R&amp;"Times New Roman,Bold"As at 31st March 2017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D3" sqref="D3"/>
    </sheetView>
  </sheetViews>
  <sheetFormatPr baseColWidth="10" defaultColWidth="8.83203125" defaultRowHeight="11" x14ac:dyDescent="0"/>
  <cols>
    <col min="1" max="1" width="9.83203125" bestFit="1" customWidth="1"/>
    <col min="2" max="2" width="31.83203125" customWidth="1"/>
    <col min="4" max="4" width="9.83203125" bestFit="1" customWidth="1"/>
    <col min="5" max="5" width="9.83203125" customWidth="1"/>
    <col min="6" max="6" width="30.83203125" customWidth="1"/>
  </cols>
  <sheetData>
    <row r="1" spans="1:6" ht="22.5" customHeight="1">
      <c r="A1" s="9" t="s">
        <v>99</v>
      </c>
      <c r="B1" s="10" t="s">
        <v>100</v>
      </c>
      <c r="C1" s="89"/>
      <c r="D1" s="11" t="s">
        <v>101</v>
      </c>
      <c r="E1" s="10" t="s">
        <v>102</v>
      </c>
      <c r="F1" s="90" t="s">
        <v>103</v>
      </c>
    </row>
    <row r="2" spans="1:6">
      <c r="A2" s="4"/>
      <c r="B2" s="3"/>
      <c r="C2" s="3"/>
      <c r="D2" s="5"/>
      <c r="E2" s="5"/>
      <c r="F2" s="3"/>
    </row>
    <row r="3" spans="1:6">
      <c r="A3" s="6">
        <v>11500</v>
      </c>
      <c r="B3" s="3" t="s">
        <v>5</v>
      </c>
      <c r="C3" s="3"/>
      <c r="D3" s="6">
        <f>('Receipts16-17'!G17)</f>
        <v>2000</v>
      </c>
      <c r="E3" s="6">
        <f>SUM(-A3+D3)</f>
        <v>-9500</v>
      </c>
      <c r="F3" s="3"/>
    </row>
    <row r="4" spans="1:6">
      <c r="A4" s="6"/>
      <c r="B4" s="3"/>
      <c r="C4" s="3"/>
      <c r="D4" s="6"/>
      <c r="E4" s="6"/>
      <c r="F4" s="3"/>
    </row>
    <row r="5" spans="1:6">
      <c r="A5" s="6">
        <v>0</v>
      </c>
      <c r="B5" s="3" t="s">
        <v>104</v>
      </c>
      <c r="C5" s="3"/>
      <c r="D5" s="6"/>
      <c r="E5" s="6"/>
      <c r="F5" s="3"/>
    </row>
    <row r="6" spans="1:6">
      <c r="A6" s="6"/>
      <c r="B6" s="3"/>
      <c r="C6" s="3"/>
      <c r="D6" s="6"/>
      <c r="E6" s="6"/>
      <c r="F6" s="3"/>
    </row>
    <row r="7" spans="1:6">
      <c r="A7" s="6">
        <v>0</v>
      </c>
      <c r="B7" s="3" t="s">
        <v>105</v>
      </c>
      <c r="C7" s="3"/>
      <c r="D7" s="6">
        <v>0</v>
      </c>
      <c r="E7" s="6">
        <f>SUM(-A7+D7)</f>
        <v>0</v>
      </c>
      <c r="F7" s="3"/>
    </row>
    <row r="8" spans="1:6">
      <c r="A8" s="6"/>
      <c r="B8" s="3"/>
      <c r="C8" s="3"/>
      <c r="D8" s="6"/>
      <c r="E8" s="6"/>
      <c r="F8" s="3"/>
    </row>
    <row r="9" spans="1:6">
      <c r="A9" s="6"/>
      <c r="B9" s="3"/>
      <c r="C9" s="3"/>
      <c r="D9" s="6" t="e">
        <f>('Receipts16-17'!#REF!)</f>
        <v>#REF!</v>
      </c>
      <c r="E9" s="6" t="e">
        <f>SUM(-A9+D9)</f>
        <v>#REF!</v>
      </c>
      <c r="F9" s="3"/>
    </row>
    <row r="10" spans="1:6">
      <c r="A10" s="6"/>
      <c r="B10" s="3"/>
      <c r="C10" s="3"/>
      <c r="D10" s="6"/>
      <c r="E10" s="6"/>
      <c r="F10" s="3"/>
    </row>
    <row r="11" spans="1:6">
      <c r="A11" s="6"/>
      <c r="B11" s="3"/>
      <c r="C11" s="3"/>
      <c r="D11" s="6" t="e">
        <f>('Receipts16-17'!#REF!)</f>
        <v>#REF!</v>
      </c>
      <c r="E11" s="6" t="e">
        <f>SUM(-A11+D11)</f>
        <v>#REF!</v>
      </c>
      <c r="F11" s="3"/>
    </row>
    <row r="12" spans="1:6">
      <c r="A12" s="6"/>
      <c r="B12" s="3"/>
      <c r="C12" s="3"/>
      <c r="D12" s="6"/>
      <c r="E12" s="6"/>
      <c r="F12" s="3"/>
    </row>
    <row r="13" spans="1:6">
      <c r="A13" s="6">
        <v>0</v>
      </c>
      <c r="B13" s="3" t="s">
        <v>106</v>
      </c>
      <c r="C13" s="3"/>
      <c r="D13" s="6"/>
      <c r="E13" s="6"/>
      <c r="F13" s="3"/>
    </row>
    <row r="14" spans="1:6">
      <c r="A14" s="6"/>
      <c r="B14" s="3"/>
      <c r="C14" s="3"/>
      <c r="D14" s="6"/>
      <c r="E14" s="6"/>
      <c r="F14" s="3"/>
    </row>
    <row r="15" spans="1:6">
      <c r="A15" s="6">
        <v>0</v>
      </c>
      <c r="B15" s="3" t="s">
        <v>107</v>
      </c>
      <c r="C15" s="3"/>
      <c r="D15" s="6"/>
      <c r="E15" s="6"/>
      <c r="F15" s="3"/>
    </row>
    <row r="16" spans="1:6">
      <c r="A16" s="6"/>
      <c r="B16" s="3"/>
      <c r="C16" s="3"/>
      <c r="D16" s="6"/>
      <c r="E16" s="6"/>
      <c r="F16" s="3"/>
    </row>
    <row r="17" spans="1:6">
      <c r="A17" s="7">
        <f>SUM(A3:A16)</f>
        <v>11500</v>
      </c>
      <c r="B17" s="4" t="s">
        <v>108</v>
      </c>
      <c r="C17" s="3"/>
      <c r="D17" s="7" t="e">
        <f>SUM(D3:D16)</f>
        <v>#REF!</v>
      </c>
      <c r="E17" s="7" t="e">
        <f>SUM(E3:E16)</f>
        <v>#REF!</v>
      </c>
      <c r="F17" s="3"/>
    </row>
    <row r="18" spans="1:6" ht="12" thickBot="1">
      <c r="A18" s="8"/>
      <c r="B18" s="8"/>
      <c r="C18" s="8"/>
      <c r="D18" s="8"/>
      <c r="E18" s="8"/>
      <c r="F18" s="8"/>
    </row>
    <row r="19" spans="1:6" ht="22.5" customHeight="1">
      <c r="A19" s="9" t="s">
        <v>99</v>
      </c>
      <c r="B19" s="10" t="s">
        <v>109</v>
      </c>
      <c r="C19" s="91"/>
      <c r="D19" s="11" t="s">
        <v>101</v>
      </c>
      <c r="E19" s="11"/>
      <c r="F19" s="92"/>
    </row>
    <row r="20" spans="1:6">
      <c r="A20" s="4"/>
      <c r="B20" s="3"/>
      <c r="C20" s="3"/>
      <c r="D20" s="5"/>
      <c r="E20" s="5"/>
      <c r="F20" s="3"/>
    </row>
    <row r="21" spans="1:6">
      <c r="A21" s="6">
        <v>4110</v>
      </c>
      <c r="B21" s="3" t="s">
        <v>86</v>
      </c>
      <c r="C21" s="3"/>
      <c r="D21" s="6" t="e">
        <f>('Payments 16-17'!#REF!)</f>
        <v>#REF!</v>
      </c>
      <c r="E21" s="6" t="e">
        <f>SUM(A21-D21)</f>
        <v>#REF!</v>
      </c>
      <c r="F21" s="3"/>
    </row>
    <row r="22" spans="1:6">
      <c r="A22" s="6"/>
      <c r="B22" s="3"/>
      <c r="C22" s="3"/>
      <c r="D22" s="6"/>
      <c r="E22" s="6"/>
      <c r="F22" s="3"/>
    </row>
    <row r="23" spans="1:6">
      <c r="A23" s="6">
        <v>1700</v>
      </c>
      <c r="B23" s="3" t="s">
        <v>110</v>
      </c>
      <c r="C23" s="3"/>
      <c r="D23" s="6" t="e">
        <f>('Payments 16-17'!#REF!)</f>
        <v>#REF!</v>
      </c>
      <c r="E23" s="6" t="e">
        <f>SUM(A23-D23)</f>
        <v>#REF!</v>
      </c>
      <c r="F23" s="3"/>
    </row>
    <row r="24" spans="1:6">
      <c r="A24" s="6"/>
      <c r="B24" s="3"/>
      <c r="C24" s="3"/>
      <c r="D24" s="6"/>
      <c r="E24" s="6"/>
      <c r="F24" s="3"/>
    </row>
    <row r="25" spans="1:6">
      <c r="A25" s="6">
        <v>690</v>
      </c>
      <c r="B25" s="3" t="s">
        <v>111</v>
      </c>
      <c r="C25" s="3"/>
      <c r="D25" s="6" t="e">
        <f>('Payments 16-17'!#REF!)</f>
        <v>#REF!</v>
      </c>
      <c r="E25" s="6" t="e">
        <f>SUM(A25-D25)</f>
        <v>#REF!</v>
      </c>
      <c r="F25" s="3"/>
    </row>
    <row r="26" spans="1:6">
      <c r="A26" s="6"/>
      <c r="B26" s="3"/>
      <c r="C26" s="3"/>
      <c r="D26" s="6"/>
      <c r="E26" s="6"/>
      <c r="F26" s="3"/>
    </row>
    <row r="27" spans="1:6">
      <c r="A27" s="6">
        <v>550</v>
      </c>
      <c r="B27" s="3" t="s">
        <v>112</v>
      </c>
      <c r="C27" s="3"/>
      <c r="D27" s="6" t="e">
        <f>('Payments 16-17'!#REF!)</f>
        <v>#REF!</v>
      </c>
      <c r="E27" s="6" t="e">
        <f>SUM(A27-D27)</f>
        <v>#REF!</v>
      </c>
      <c r="F27" s="3"/>
    </row>
    <row r="28" spans="1:6">
      <c r="A28" s="6"/>
      <c r="B28" s="3"/>
      <c r="C28" s="3"/>
      <c r="D28" s="6"/>
      <c r="E28" s="6"/>
      <c r="F28" s="3"/>
    </row>
    <row r="29" spans="1:6">
      <c r="A29" s="6">
        <v>850</v>
      </c>
      <c r="B29" s="3" t="s">
        <v>113</v>
      </c>
      <c r="C29" s="3"/>
      <c r="D29" s="6" t="e">
        <f>('Payments 16-17'!#REF!)</f>
        <v>#REF!</v>
      </c>
      <c r="E29" s="6" t="e">
        <f>SUM(A29-D29)</f>
        <v>#REF!</v>
      </c>
      <c r="F29" s="3"/>
    </row>
    <row r="30" spans="1:6">
      <c r="A30" s="6"/>
      <c r="B30" s="3"/>
      <c r="C30" s="3"/>
      <c r="D30" s="6"/>
      <c r="E30" s="6"/>
      <c r="F30" s="3"/>
    </row>
    <row r="31" spans="1:6">
      <c r="A31" s="6">
        <v>2050</v>
      </c>
      <c r="B31" s="3" t="s">
        <v>48</v>
      </c>
      <c r="C31" s="3"/>
      <c r="D31" s="6" t="e">
        <f>('Payments 16-17'!#REF!)</f>
        <v>#REF!</v>
      </c>
      <c r="E31" s="6" t="e">
        <f>SUM(A31-D31)</f>
        <v>#REF!</v>
      </c>
      <c r="F31" s="3"/>
    </row>
    <row r="32" spans="1:6">
      <c r="A32" s="6"/>
      <c r="B32" s="3"/>
      <c r="C32" s="3"/>
      <c r="D32" s="6"/>
      <c r="E32" s="6"/>
      <c r="F32" s="3"/>
    </row>
    <row r="33" spans="1:6">
      <c r="A33" s="6">
        <v>0</v>
      </c>
      <c r="B33" s="3" t="s">
        <v>114</v>
      </c>
      <c r="C33" s="3"/>
      <c r="D33" s="6">
        <v>0</v>
      </c>
      <c r="E33" s="6">
        <f>SUM(A33-D33)</f>
        <v>0</v>
      </c>
      <c r="F33" s="3"/>
    </row>
    <row r="34" spans="1:6">
      <c r="A34" s="6"/>
      <c r="B34" s="3"/>
      <c r="C34" s="3"/>
      <c r="D34" s="6"/>
      <c r="E34" s="6"/>
      <c r="F34" s="3"/>
    </row>
    <row r="35" spans="1:6">
      <c r="A35" s="6">
        <v>1550</v>
      </c>
      <c r="B35" s="3" t="s">
        <v>115</v>
      </c>
      <c r="C35" s="3"/>
      <c r="D35" s="6">
        <v>0</v>
      </c>
      <c r="E35" s="6">
        <v>0</v>
      </c>
      <c r="F35" s="3"/>
    </row>
    <row r="36" spans="1:6">
      <c r="A36" s="6"/>
      <c r="B36" s="3"/>
      <c r="C36" s="3"/>
      <c r="D36" s="6"/>
      <c r="E36" s="6"/>
      <c r="F36" s="3"/>
    </row>
    <row r="37" spans="1:6">
      <c r="A37" s="7">
        <f>SUM(A21:A36)</f>
        <v>11500</v>
      </c>
      <c r="B37" s="4" t="s">
        <v>116</v>
      </c>
      <c r="C37" s="3"/>
      <c r="D37" s="7" t="e">
        <f>SUM(D21:D36)</f>
        <v>#REF!</v>
      </c>
      <c r="E37" s="7" t="e">
        <f>SUM(E21:E36)</f>
        <v>#REF!</v>
      </c>
      <c r="F37" s="3"/>
    </row>
    <row r="38" spans="1:6">
      <c r="A38" s="3"/>
      <c r="B38" s="3"/>
      <c r="C38" s="3"/>
      <c r="D38" s="3"/>
      <c r="E38" s="3"/>
      <c r="F38" s="3"/>
    </row>
    <row r="39" spans="1:6">
      <c r="A39" s="3"/>
      <c r="B39" s="3" t="s">
        <v>117</v>
      </c>
      <c r="C39" s="6">
        <v>0</v>
      </c>
      <c r="D39" s="6"/>
      <c r="E39" s="6"/>
      <c r="F39" s="3"/>
    </row>
    <row r="40" spans="1:6">
      <c r="A40" s="3"/>
      <c r="B40" s="3" t="s">
        <v>118</v>
      </c>
      <c r="C40" s="6">
        <v>0</v>
      </c>
      <c r="D40" s="6"/>
      <c r="E40" s="6"/>
      <c r="F40" s="3"/>
    </row>
    <row r="41" spans="1:6">
      <c r="A41" s="3"/>
      <c r="B41" s="3" t="s">
        <v>119</v>
      </c>
      <c r="C41" s="6">
        <f>C40-C39</f>
        <v>0</v>
      </c>
      <c r="D41" s="6">
        <f>C41</f>
        <v>0</v>
      </c>
      <c r="E41" s="6">
        <f>D41</f>
        <v>0</v>
      </c>
      <c r="F41" s="3"/>
    </row>
    <row r="42" spans="1:6">
      <c r="A42" s="3"/>
      <c r="B42" s="3"/>
      <c r="C42" s="6"/>
      <c r="D42" s="6"/>
      <c r="E42" s="6"/>
      <c r="F42" s="3"/>
    </row>
    <row r="43" spans="1:6">
      <c r="A43" s="3"/>
      <c r="B43" s="3" t="s">
        <v>120</v>
      </c>
      <c r="C43" s="6" t="e">
        <f>('Payments 16-17'!#REF!)</f>
        <v>#REF!</v>
      </c>
      <c r="D43" s="6"/>
      <c r="E43" s="6"/>
      <c r="F43" s="3"/>
    </row>
    <row r="44" spans="1:6">
      <c r="A44" s="3"/>
      <c r="B44" s="3" t="s">
        <v>121</v>
      </c>
      <c r="C44" s="6">
        <f>('Receipts16-17'!J17)</f>
        <v>7.5</v>
      </c>
      <c r="D44" s="6"/>
      <c r="E44" s="6"/>
      <c r="F44" s="3"/>
    </row>
    <row r="45" spans="1:6">
      <c r="A45" s="3"/>
      <c r="B45" s="3" t="s">
        <v>119</v>
      </c>
      <c r="C45" s="6" t="e">
        <f>C44-C43</f>
        <v>#REF!</v>
      </c>
      <c r="D45" s="6" t="e">
        <f>C45</f>
        <v>#REF!</v>
      </c>
      <c r="E45" s="6" t="e">
        <f>D45</f>
        <v>#REF!</v>
      </c>
      <c r="F45" s="3"/>
    </row>
    <row r="46" spans="1:6">
      <c r="A46" s="3"/>
      <c r="B46" s="3"/>
      <c r="C46" s="6"/>
      <c r="D46" s="6"/>
      <c r="E46" s="6"/>
      <c r="F46" s="3"/>
    </row>
    <row r="47" spans="1:6">
      <c r="A47" s="3"/>
      <c r="B47" s="3" t="s">
        <v>122</v>
      </c>
      <c r="C47" s="6" t="e">
        <f>('Payments 16-17'!#REF!)</f>
        <v>#REF!</v>
      </c>
      <c r="D47" s="6"/>
      <c r="E47" s="6"/>
      <c r="F47" s="3"/>
    </row>
    <row r="48" spans="1:6">
      <c r="A48" s="3"/>
      <c r="B48" s="3" t="s">
        <v>123</v>
      </c>
      <c r="C48" s="6" t="e">
        <f>('Receipts16-17'!#REF!)</f>
        <v>#REF!</v>
      </c>
      <c r="D48" s="6"/>
      <c r="E48" s="6"/>
      <c r="F48" s="3"/>
    </row>
    <row r="49" spans="1:6">
      <c r="A49" s="3"/>
      <c r="B49" s="3" t="s">
        <v>124</v>
      </c>
      <c r="C49" s="6" t="e">
        <f>C48-C47</f>
        <v>#REF!</v>
      </c>
      <c r="D49" s="6" t="e">
        <f>C49</f>
        <v>#REF!</v>
      </c>
      <c r="E49" s="6" t="e">
        <f>D49</f>
        <v>#REF!</v>
      </c>
      <c r="F49" s="3"/>
    </row>
    <row r="50" spans="1:6" ht="12" thickBot="1">
      <c r="A50" s="8"/>
      <c r="B50" s="8"/>
      <c r="C50" s="8"/>
      <c r="D50" s="8"/>
      <c r="E50" s="8"/>
      <c r="F50" s="8"/>
    </row>
    <row r="51" spans="1:6">
      <c r="A51" s="3"/>
      <c r="B51" s="3"/>
      <c r="C51" s="3"/>
      <c r="D51" s="3"/>
      <c r="E51" s="3"/>
      <c r="F51" s="3"/>
    </row>
    <row r="52" spans="1:6">
      <c r="A52" s="7">
        <f>SUM(A17-A37)</f>
        <v>0</v>
      </c>
      <c r="B52" s="4" t="s">
        <v>31</v>
      </c>
      <c r="C52" s="3"/>
      <c r="D52" s="7" t="e">
        <f>SUM(D17-D37+D41+D45+D49)</f>
        <v>#REF!</v>
      </c>
      <c r="E52" s="7" t="e">
        <f>SUM(E17+E37+E41+E45+E49)</f>
        <v>#REF!</v>
      </c>
      <c r="F52" s="3"/>
    </row>
    <row r="53" spans="1:6" ht="12" thickBot="1">
      <c r="A53" s="8"/>
      <c r="B53" s="8"/>
      <c r="C53" s="8"/>
      <c r="D53" s="8"/>
      <c r="E53" s="8"/>
      <c r="F53" s="8"/>
    </row>
    <row r="54" spans="1:6">
      <c r="A54" s="3"/>
      <c r="B54" s="3"/>
      <c r="C54" s="3"/>
      <c r="D54" s="3"/>
      <c r="E54" s="3"/>
      <c r="F54" s="3"/>
    </row>
    <row r="55" spans="1:6">
      <c r="A55" s="3"/>
      <c r="B55" s="3"/>
      <c r="C55" s="3"/>
      <c r="D55" s="3"/>
      <c r="E55" s="3"/>
      <c r="F55" s="3"/>
    </row>
    <row r="56" spans="1:6">
      <c r="A56" s="3"/>
      <c r="B56" s="3"/>
      <c r="C56" s="3"/>
      <c r="D56" s="3"/>
      <c r="E56" s="3"/>
      <c r="F56" s="3"/>
    </row>
    <row r="57" spans="1:6">
      <c r="A57" s="3"/>
      <c r="B57" s="3"/>
      <c r="C57" s="3"/>
      <c r="D57" s="3"/>
      <c r="E57" s="3"/>
      <c r="F57" s="3"/>
    </row>
  </sheetData>
  <phoneticPr fontId="0" type="noConversion"/>
  <printOptions horizontalCentered="1" gridLines="1" gridLinesSet="0"/>
  <pageMargins left="0.43307086614173229" right="0.74803149606299213" top="0.98425196850393704" bottom="0.98425196850393704" header="0.51181102362204722" footer="0.51181102362204722"/>
  <pageSetup paperSize="9" orientation="portrait" horizontalDpi="300" verticalDpi="300"/>
  <headerFooter alignWithMargins="0">
    <oddHeader>&amp;L&amp;"Times New Roman,Bold"&amp;9Fressingfield Parish Council&amp;C&amp;"Times New Roman,Bold"&amp;9Comparison - Financial Budget against Actuals - 2004/2005</oddHeader>
    <oddFooter>&amp;C&amp;"Times New Roman,Regular"Page &amp;P&amp;R&amp;"Times New Roman,Regular"&amp;D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B1" workbookViewId="0">
      <selection activeCell="C4" sqref="C4:D4"/>
    </sheetView>
  </sheetViews>
  <sheetFormatPr baseColWidth="10" defaultColWidth="8.83203125" defaultRowHeight="11" x14ac:dyDescent="0"/>
  <cols>
    <col min="2" max="2" width="18.33203125" customWidth="1"/>
    <col min="3" max="3" width="35.6640625" customWidth="1"/>
    <col min="4" max="4" width="34" customWidth="1"/>
    <col min="5" max="5" width="35.33203125" customWidth="1"/>
    <col min="6" max="6" width="19.5" customWidth="1"/>
    <col min="8" max="8" width="29.83203125" customWidth="1"/>
    <col min="9" max="9" width="10.1640625" customWidth="1"/>
    <col min="10" max="10" width="14.1640625" customWidth="1"/>
    <col min="11" max="11" width="10.1640625" customWidth="1"/>
  </cols>
  <sheetData>
    <row r="1" spans="1:13" ht="12">
      <c r="A1" s="3"/>
      <c r="B1" s="159" t="s">
        <v>125</v>
      </c>
      <c r="C1" s="160" t="s">
        <v>126</v>
      </c>
      <c r="D1" s="160" t="s">
        <v>127</v>
      </c>
      <c r="E1" s="160" t="s">
        <v>128</v>
      </c>
      <c r="F1" s="160" t="s">
        <v>129</v>
      </c>
      <c r="G1" s="35"/>
      <c r="H1" s="35"/>
      <c r="I1" s="35"/>
      <c r="J1" s="35"/>
      <c r="K1" s="35"/>
      <c r="L1" s="2"/>
    </row>
    <row r="2" spans="1:13">
      <c r="A2" s="3"/>
      <c r="B2" s="201">
        <v>42201</v>
      </c>
      <c r="C2" s="52" t="s">
        <v>130</v>
      </c>
      <c r="D2" s="52" t="s">
        <v>131</v>
      </c>
      <c r="E2" s="52" t="s">
        <v>132</v>
      </c>
      <c r="F2" s="174">
        <v>4</v>
      </c>
      <c r="G2" s="35"/>
      <c r="H2" s="33"/>
      <c r="I2" s="33"/>
      <c r="J2" s="33"/>
      <c r="K2" s="25"/>
      <c r="L2" s="2"/>
    </row>
    <row r="3" spans="1:13">
      <c r="A3" s="3"/>
      <c r="B3" s="161">
        <v>42247</v>
      </c>
      <c r="C3" s="52" t="s">
        <v>130</v>
      </c>
      <c r="D3" s="52" t="s">
        <v>131</v>
      </c>
      <c r="E3" s="202" t="s">
        <v>132</v>
      </c>
      <c r="F3" s="174">
        <v>2</v>
      </c>
      <c r="G3" s="35"/>
      <c r="H3" s="35"/>
      <c r="I3" s="33"/>
      <c r="J3" s="33"/>
      <c r="K3" s="25"/>
      <c r="L3" s="2"/>
      <c r="M3" s="2"/>
    </row>
    <row r="4" spans="1:13">
      <c r="A4" s="3"/>
      <c r="B4" s="161">
        <v>42302</v>
      </c>
      <c r="C4" s="52" t="s">
        <v>133</v>
      </c>
      <c r="D4" s="52" t="s">
        <v>134</v>
      </c>
      <c r="E4" s="52" t="s">
        <v>132</v>
      </c>
      <c r="F4" s="174">
        <v>1.5</v>
      </c>
      <c r="G4" s="35"/>
      <c r="H4" s="35"/>
      <c r="I4" s="35"/>
      <c r="J4" s="35"/>
      <c r="K4" s="35"/>
      <c r="L4" s="2"/>
    </row>
    <row r="5" spans="1:13">
      <c r="A5" s="3"/>
      <c r="B5" s="77"/>
      <c r="C5" s="77"/>
      <c r="D5" s="77"/>
      <c r="E5" s="171"/>
      <c r="F5" s="35"/>
      <c r="G5" s="65"/>
      <c r="H5" s="35"/>
      <c r="I5" s="35"/>
      <c r="J5" s="39"/>
      <c r="K5" s="35"/>
      <c r="L5" s="2"/>
    </row>
    <row r="6" spans="1:13">
      <c r="A6" s="3"/>
      <c r="B6" s="77"/>
      <c r="C6" s="77"/>
      <c r="D6" s="77"/>
      <c r="E6" s="171"/>
      <c r="F6" s="35"/>
      <c r="G6" s="35"/>
      <c r="H6" s="35"/>
      <c r="I6" s="35"/>
      <c r="J6" s="39"/>
      <c r="K6" s="35"/>
      <c r="L6" s="2"/>
    </row>
    <row r="7" spans="1:13">
      <c r="A7" s="3"/>
      <c r="B7" s="77"/>
      <c r="C7" s="77"/>
      <c r="D7" s="77"/>
      <c r="E7" s="172"/>
      <c r="F7" s="35"/>
      <c r="G7" s="65"/>
      <c r="H7" s="35"/>
      <c r="I7" s="35"/>
      <c r="J7" s="39"/>
      <c r="K7" s="35"/>
      <c r="L7" s="2"/>
    </row>
    <row r="8" spans="1:13">
      <c r="A8" s="3"/>
      <c r="B8" s="77"/>
      <c r="C8" s="77"/>
      <c r="D8" s="77"/>
      <c r="E8" s="171"/>
      <c r="F8" s="35"/>
      <c r="G8" s="35"/>
      <c r="H8" s="35"/>
      <c r="I8" s="35"/>
      <c r="J8" s="39"/>
      <c r="K8" s="35"/>
      <c r="L8" s="2"/>
    </row>
    <row r="9" spans="1:13">
      <c r="A9" s="3"/>
      <c r="B9" s="77"/>
      <c r="C9" s="77"/>
      <c r="D9" s="77"/>
      <c r="E9" s="171"/>
      <c r="F9" s="35"/>
      <c r="G9" s="65"/>
      <c r="H9" s="35"/>
      <c r="I9" s="35"/>
      <c r="J9" s="39"/>
      <c r="K9" s="35"/>
      <c r="L9" s="2"/>
    </row>
    <row r="10" spans="1:13">
      <c r="A10" s="3"/>
      <c r="B10" s="77"/>
      <c r="C10" s="77"/>
      <c r="D10" s="77"/>
      <c r="E10" s="171"/>
      <c r="F10" s="35"/>
      <c r="G10" s="35"/>
      <c r="H10" s="35"/>
      <c r="I10" s="35"/>
      <c r="J10" s="39"/>
      <c r="K10" s="35"/>
      <c r="L10" s="2"/>
    </row>
    <row r="11" spans="1:13">
      <c r="A11" s="3"/>
      <c r="B11" s="77"/>
      <c r="C11" s="77"/>
      <c r="D11" s="77"/>
      <c r="E11" s="171"/>
      <c r="F11" s="35"/>
      <c r="G11" s="65"/>
      <c r="H11" s="35"/>
      <c r="I11" s="35"/>
      <c r="J11" s="39"/>
      <c r="K11" s="35"/>
      <c r="L11" s="2"/>
    </row>
    <row r="12" spans="1:13">
      <c r="A12" s="3"/>
      <c r="B12" s="177">
        <v>42460</v>
      </c>
      <c r="C12" s="77"/>
      <c r="D12" s="77"/>
      <c r="E12" s="175" t="s">
        <v>135</v>
      </c>
      <c r="F12" s="176">
        <f>SUM(F2:F10)</f>
        <v>7.5</v>
      </c>
      <c r="G12" s="35"/>
      <c r="H12" s="35"/>
      <c r="I12" s="35"/>
      <c r="J12" s="39"/>
      <c r="K12" s="35"/>
      <c r="L12" s="2"/>
    </row>
    <row r="13" spans="1:13">
      <c r="A13" s="3"/>
      <c r="B13" s="77"/>
      <c r="C13" s="77"/>
      <c r="D13" s="77"/>
      <c r="E13" s="171"/>
      <c r="F13" s="35"/>
      <c r="G13" s="65"/>
      <c r="H13" s="35"/>
      <c r="I13" s="35"/>
      <c r="J13" s="39"/>
      <c r="K13" s="35"/>
      <c r="L13" s="2"/>
    </row>
    <row r="14" spans="1:13">
      <c r="A14" s="3"/>
      <c r="B14" s="77"/>
      <c r="C14" s="77"/>
      <c r="D14" s="77"/>
      <c r="E14" s="171"/>
      <c r="F14" s="35"/>
      <c r="G14" s="35"/>
      <c r="H14" s="35"/>
      <c r="I14" s="35"/>
      <c r="J14" s="39"/>
      <c r="K14" s="35"/>
      <c r="L14" s="2"/>
    </row>
    <row r="15" spans="1:13">
      <c r="A15" s="3"/>
      <c r="B15" s="77"/>
      <c r="C15" s="162"/>
      <c r="D15" s="208"/>
      <c r="E15" s="173"/>
      <c r="F15" s="35"/>
      <c r="G15" s="65"/>
      <c r="H15" s="35"/>
      <c r="I15" s="35"/>
      <c r="J15" s="39"/>
      <c r="K15" s="35"/>
      <c r="L15" s="2"/>
    </row>
    <row r="16" spans="1:13">
      <c r="A16" s="3"/>
      <c r="B16" s="77"/>
      <c r="C16" s="77"/>
      <c r="D16" s="77"/>
      <c r="E16" s="171"/>
      <c r="F16" s="35"/>
      <c r="G16" s="65"/>
      <c r="H16" s="35"/>
      <c r="I16" s="35"/>
      <c r="J16" s="39"/>
      <c r="K16" s="35"/>
      <c r="L16" s="2"/>
    </row>
    <row r="17" spans="1:12">
      <c r="A17" s="3"/>
      <c r="B17" s="77"/>
      <c r="C17" s="77"/>
      <c r="D17" s="77"/>
      <c r="E17" s="171"/>
      <c r="F17" s="35"/>
      <c r="G17" s="35"/>
      <c r="H17" s="35"/>
      <c r="I17" s="35"/>
      <c r="J17" s="158"/>
      <c r="K17" s="35"/>
      <c r="L17" s="2"/>
    </row>
    <row r="18" spans="1:12">
      <c r="A18" s="3"/>
      <c r="B18" s="77"/>
      <c r="C18" s="77"/>
      <c r="D18" s="77"/>
      <c r="E18" s="171"/>
      <c r="F18" s="35"/>
      <c r="G18" s="35"/>
      <c r="H18" s="35"/>
      <c r="I18" s="35"/>
      <c r="J18" s="39"/>
      <c r="K18" s="35"/>
      <c r="L18" s="2"/>
    </row>
    <row r="19" spans="1:12">
      <c r="A19" s="3"/>
      <c r="B19" s="77"/>
      <c r="C19" s="162"/>
      <c r="D19" s="208"/>
      <c r="E19" s="173"/>
      <c r="F19" s="35"/>
      <c r="G19" s="65"/>
      <c r="H19" s="35"/>
      <c r="I19" s="35"/>
      <c r="J19" s="39"/>
      <c r="K19" s="35"/>
      <c r="L19" s="2"/>
    </row>
    <row r="20" spans="1:12">
      <c r="A20" s="3"/>
      <c r="B20" s="77"/>
      <c r="C20" s="77"/>
      <c r="D20" s="77"/>
      <c r="E20" s="171"/>
      <c r="F20" s="35"/>
      <c r="G20" s="35"/>
      <c r="H20" s="35"/>
      <c r="I20" s="35"/>
      <c r="J20" s="39"/>
      <c r="K20" s="35"/>
      <c r="L20" s="2"/>
    </row>
    <row r="21" spans="1:12">
      <c r="A21" s="3"/>
      <c r="B21" s="77"/>
      <c r="C21" s="77"/>
      <c r="D21" s="77"/>
      <c r="E21" s="171"/>
      <c r="F21" s="35"/>
      <c r="G21" s="35"/>
      <c r="H21" s="35"/>
      <c r="I21" s="35"/>
      <c r="J21" s="39"/>
      <c r="K21" s="35"/>
      <c r="L21" s="2"/>
    </row>
    <row r="22" spans="1:12">
      <c r="A22" s="3"/>
      <c r="B22" s="77"/>
      <c r="C22" s="77"/>
      <c r="D22" s="77"/>
      <c r="E22" s="171"/>
      <c r="F22" s="35"/>
      <c r="G22" s="35"/>
      <c r="H22" s="35"/>
      <c r="I22" s="35"/>
      <c r="J22" s="39"/>
      <c r="K22" s="35"/>
      <c r="L22" s="2"/>
    </row>
    <row r="23" spans="1:12">
      <c r="A23" s="3"/>
      <c r="B23" s="77"/>
      <c r="C23" s="77"/>
      <c r="D23" s="77"/>
      <c r="E23" s="39"/>
      <c r="F23" s="35"/>
      <c r="G23" s="35"/>
      <c r="H23" s="35"/>
      <c r="I23" s="35"/>
      <c r="J23" s="39"/>
      <c r="K23" s="35"/>
      <c r="L23" s="2"/>
    </row>
    <row r="24" spans="1:12">
      <c r="A24" s="3"/>
      <c r="B24" s="77"/>
      <c r="C24" s="77"/>
      <c r="D24" s="77"/>
      <c r="E24" s="39"/>
      <c r="F24" s="35"/>
      <c r="G24" s="35"/>
      <c r="H24" s="35"/>
      <c r="I24" s="35"/>
      <c r="J24" s="39"/>
      <c r="K24" s="35"/>
      <c r="L24" s="2"/>
    </row>
    <row r="25" spans="1:12">
      <c r="A25" s="3"/>
      <c r="B25" s="77"/>
      <c r="C25" s="163"/>
      <c r="D25" s="77"/>
      <c r="E25" s="39"/>
      <c r="F25" s="35"/>
      <c r="G25" s="35"/>
      <c r="H25" s="25"/>
      <c r="I25" s="35"/>
      <c r="J25" s="39"/>
      <c r="K25" s="35"/>
      <c r="L25" s="2"/>
    </row>
    <row r="26" spans="1:12">
      <c r="A26" s="3"/>
      <c r="B26" s="77"/>
      <c r="C26" s="77"/>
      <c r="D26" s="35"/>
      <c r="E26" s="39"/>
      <c r="F26" s="35"/>
      <c r="G26" s="35"/>
      <c r="H26" s="35"/>
      <c r="I26" s="35"/>
      <c r="J26" s="39"/>
      <c r="K26" s="35"/>
      <c r="L26" s="2"/>
    </row>
    <row r="27" spans="1:12">
      <c r="A27" s="3"/>
      <c r="B27" s="35"/>
      <c r="C27" s="35"/>
      <c r="D27" s="35"/>
      <c r="E27" s="39"/>
      <c r="F27" s="35"/>
      <c r="G27" s="35"/>
      <c r="H27" s="35"/>
      <c r="I27" s="35"/>
      <c r="J27" s="39"/>
      <c r="K27" s="35"/>
      <c r="L27" s="2"/>
    </row>
    <row r="28" spans="1:12">
      <c r="A28" s="3"/>
      <c r="B28" s="35"/>
      <c r="C28" s="35"/>
      <c r="D28" s="35"/>
      <c r="E28" s="39"/>
      <c r="F28" s="35"/>
      <c r="G28" s="35"/>
      <c r="H28" s="35"/>
      <c r="I28" s="35"/>
      <c r="J28" s="39"/>
      <c r="K28" s="35"/>
      <c r="L28" s="2"/>
    </row>
    <row r="29" spans="1:12">
      <c r="A29" s="3"/>
      <c r="B29" s="35"/>
      <c r="C29" s="35"/>
      <c r="D29" s="35"/>
      <c r="E29" s="39"/>
      <c r="F29" s="35"/>
      <c r="G29" s="35"/>
      <c r="H29" s="35"/>
      <c r="I29" s="35"/>
      <c r="J29" s="39"/>
      <c r="K29" s="35"/>
      <c r="L29" s="2"/>
    </row>
    <row r="30" spans="1:12">
      <c r="A30" s="3"/>
      <c r="B30" s="35"/>
      <c r="C30" s="33"/>
      <c r="D30" s="35"/>
      <c r="E30" s="43"/>
      <c r="F30" s="35"/>
      <c r="G30" s="35"/>
      <c r="H30" s="33"/>
      <c r="I30" s="35"/>
      <c r="J30" s="43"/>
      <c r="K30" s="35"/>
      <c r="L30" s="2"/>
    </row>
    <row r="31" spans="1:12">
      <c r="A31" s="3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2"/>
    </row>
    <row r="32" spans="1:12">
      <c r="A32" s="3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2"/>
    </row>
    <row r="33" spans="1:12">
      <c r="A33" s="3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2"/>
    </row>
    <row r="34" spans="1:12">
      <c r="A34" s="3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2"/>
    </row>
    <row r="35" spans="1:12">
      <c r="A35" s="3"/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1:12">
      <c r="A36" s="3"/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12">
      <c r="A37" s="3"/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2">
      <c r="A38" s="3"/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2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2"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phoneticPr fontId="0" type="noConversion"/>
  <pageMargins left="1.1023622047244095" right="0.74803149606299213" top="0.98425196850393704" bottom="0.98425196850393704" header="0.51181102362204722" footer="0.51181102362204722"/>
  <pageSetup paperSize="9" orientation="landscape" horizontalDpi="300" verticalDpi="300"/>
  <headerFooter alignWithMargins="0">
    <oddHeader>&amp;L&amp;"Times New Roman,Bold"&amp;10Cretingham, Monewden &amp; Hoo Parish Council&amp;C&amp;"Times New Roman,Bold"&amp;10Value Added Tax
Claim for refund by Local Authorities and Similar Bodies&amp;R&amp;"Times New Roman,Bold"&amp;10ref: 7599
13/14/1</oddHeader>
    <oddFooter>&amp;L&amp;"Times New Roman,Regular"C:\Excel\frepar\Acts13_14.xls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view="pageLayout" zoomScaleNormal="115" zoomScalePageLayoutView="115" workbookViewId="0">
      <selection activeCell="J20" sqref="J20"/>
    </sheetView>
  </sheetViews>
  <sheetFormatPr baseColWidth="10" defaultColWidth="8.83203125" defaultRowHeight="11" x14ac:dyDescent="0"/>
  <cols>
    <col min="1" max="1" width="10.1640625" bestFit="1" customWidth="1"/>
    <col min="2" max="2" width="6.1640625" customWidth="1"/>
    <col min="3" max="3" width="28.83203125" customWidth="1"/>
    <col min="4" max="4" width="32.33203125" customWidth="1"/>
    <col min="5" max="5" width="19.1640625" customWidth="1"/>
    <col min="6" max="6" width="10.1640625" customWidth="1"/>
    <col min="7" max="7" width="9.6640625" bestFit="1" customWidth="1"/>
    <col min="8" max="8" width="9.1640625" customWidth="1"/>
    <col min="9" max="9" width="9.6640625" customWidth="1"/>
    <col min="10" max="10" width="9.1640625" bestFit="1" customWidth="1"/>
  </cols>
  <sheetData>
    <row r="1" spans="1:11">
      <c r="A1" s="49" t="s">
        <v>24</v>
      </c>
      <c r="B1" s="46" t="s">
        <v>25</v>
      </c>
      <c r="C1" s="46" t="s">
        <v>136</v>
      </c>
      <c r="D1" s="47" t="s">
        <v>137</v>
      </c>
      <c r="E1" s="46" t="s">
        <v>29</v>
      </c>
      <c r="F1" s="98" t="s">
        <v>138</v>
      </c>
      <c r="G1" s="46" t="s">
        <v>5</v>
      </c>
      <c r="H1" s="46" t="s">
        <v>34</v>
      </c>
      <c r="I1" s="47" t="s">
        <v>46</v>
      </c>
      <c r="J1" s="46" t="s">
        <v>49</v>
      </c>
      <c r="K1" s="140" t="s">
        <v>139</v>
      </c>
    </row>
    <row r="2" spans="1:11">
      <c r="A2" s="54"/>
      <c r="B2" s="51" t="s">
        <v>50</v>
      </c>
      <c r="C2" s="51"/>
      <c r="D2" s="52"/>
      <c r="E2" s="105"/>
      <c r="F2" s="51"/>
      <c r="G2" s="93"/>
      <c r="H2" s="51" t="s">
        <v>140</v>
      </c>
      <c r="I2" s="151" t="s">
        <v>141</v>
      </c>
      <c r="J2" s="51" t="s">
        <v>142</v>
      </c>
      <c r="K2" s="140"/>
    </row>
    <row r="3" spans="1:11" ht="12" thickBot="1">
      <c r="A3" s="55"/>
      <c r="B3" s="56" t="s">
        <v>143</v>
      </c>
      <c r="C3" s="56"/>
      <c r="D3" s="57"/>
      <c r="E3" s="106"/>
      <c r="F3" s="56"/>
      <c r="G3" s="107"/>
      <c r="H3" s="56"/>
      <c r="I3" s="57"/>
      <c r="J3" s="56"/>
      <c r="K3" s="102"/>
    </row>
    <row r="4" spans="1:11">
      <c r="A4" s="87">
        <v>42500</v>
      </c>
      <c r="B4" s="182">
        <v>1600</v>
      </c>
      <c r="C4" s="35" t="s">
        <v>144</v>
      </c>
      <c r="D4" s="62" t="s">
        <v>145</v>
      </c>
      <c r="E4" s="52" t="s">
        <v>65</v>
      </c>
      <c r="F4" s="66">
        <v>1010.6</v>
      </c>
      <c r="G4" s="68">
        <v>1000</v>
      </c>
      <c r="H4" s="66"/>
      <c r="I4" s="68"/>
      <c r="J4" s="143"/>
      <c r="K4" s="81">
        <v>10.6</v>
      </c>
    </row>
    <row r="5" spans="1:11">
      <c r="A5" s="178">
        <v>42549</v>
      </c>
      <c r="B5" s="62">
        <v>1601</v>
      </c>
      <c r="C5" s="62" t="s">
        <v>77</v>
      </c>
      <c r="D5" t="s">
        <v>146</v>
      </c>
      <c r="E5" s="71" t="s">
        <v>147</v>
      </c>
      <c r="F5" s="66">
        <v>7.5</v>
      </c>
      <c r="G5" s="66"/>
      <c r="H5" s="62"/>
      <c r="I5" s="65"/>
      <c r="J5" s="66">
        <v>7.5</v>
      </c>
      <c r="K5" s="81"/>
    </row>
    <row r="6" spans="1:11">
      <c r="A6" s="146">
        <v>42525</v>
      </c>
      <c r="B6" s="79">
        <v>1602</v>
      </c>
      <c r="C6" s="80" t="s">
        <v>148</v>
      </c>
      <c r="D6" s="183" t="s">
        <v>149</v>
      </c>
      <c r="E6" s="155">
        <v>2016</v>
      </c>
      <c r="F6" s="66">
        <v>0.36</v>
      </c>
      <c r="G6" s="68"/>
      <c r="H6" s="66">
        <v>0.36</v>
      </c>
      <c r="I6" s="65"/>
      <c r="J6" s="66"/>
      <c r="K6" s="81"/>
    </row>
    <row r="7" spans="1:11">
      <c r="A7" s="87">
        <v>42586</v>
      </c>
      <c r="B7" s="76">
        <v>1603</v>
      </c>
      <c r="C7" s="62" t="s">
        <v>150</v>
      </c>
      <c r="D7" s="62" t="s">
        <v>151</v>
      </c>
      <c r="E7" s="155"/>
      <c r="F7" s="66">
        <v>519.9</v>
      </c>
      <c r="G7" s="68"/>
      <c r="H7" s="66"/>
      <c r="I7" s="65">
        <v>519.9</v>
      </c>
      <c r="J7" s="66"/>
      <c r="K7" s="40"/>
    </row>
    <row r="8" spans="1:11">
      <c r="A8" s="87">
        <v>42614</v>
      </c>
      <c r="B8" s="76">
        <v>1604</v>
      </c>
      <c r="C8" s="62" t="s">
        <v>144</v>
      </c>
      <c r="D8" s="77" t="s">
        <v>152</v>
      </c>
      <c r="E8" s="155" t="s">
        <v>65</v>
      </c>
      <c r="F8" s="66">
        <v>1010.6</v>
      </c>
      <c r="G8" s="68">
        <v>1000</v>
      </c>
      <c r="H8" s="66"/>
      <c r="I8" s="65"/>
      <c r="J8" s="66"/>
      <c r="K8" s="81">
        <v>10.6</v>
      </c>
    </row>
    <row r="9" spans="1:11">
      <c r="A9" s="146"/>
      <c r="B9" s="79"/>
      <c r="C9" s="183"/>
      <c r="D9" s="70"/>
      <c r="E9" s="105"/>
      <c r="F9" s="66"/>
      <c r="G9" s="68"/>
      <c r="H9" s="66"/>
      <c r="I9" s="65"/>
      <c r="J9" s="66"/>
      <c r="K9" s="40"/>
    </row>
    <row r="10" spans="1:11">
      <c r="A10" s="178"/>
      <c r="B10" s="62"/>
      <c r="C10" s="62"/>
      <c r="D10" s="183"/>
      <c r="E10" s="184"/>
      <c r="F10" s="183"/>
      <c r="G10" s="183"/>
      <c r="H10" s="183"/>
      <c r="I10" s="65"/>
      <c r="J10" s="66"/>
      <c r="K10" s="40"/>
    </row>
    <row r="11" spans="1:11">
      <c r="A11" s="178"/>
      <c r="B11" s="62"/>
      <c r="C11" s="62"/>
      <c r="D11" s="183"/>
      <c r="E11" s="184"/>
      <c r="F11" s="183"/>
      <c r="G11" s="183"/>
      <c r="H11" s="183"/>
      <c r="I11" s="66"/>
      <c r="J11" s="68"/>
      <c r="K11" s="40"/>
    </row>
    <row r="12" spans="1:11">
      <c r="A12" s="178"/>
      <c r="B12" s="62"/>
      <c r="C12" s="62"/>
      <c r="D12" s="183"/>
      <c r="E12" s="184"/>
      <c r="F12" s="183"/>
      <c r="G12" s="183"/>
      <c r="H12" s="183"/>
      <c r="I12" s="66"/>
      <c r="J12" s="68"/>
      <c r="K12" s="40"/>
    </row>
    <row r="13" spans="1:11">
      <c r="A13" s="178"/>
      <c r="B13" s="62"/>
      <c r="C13" s="62"/>
      <c r="D13" s="183"/>
      <c r="E13" s="184"/>
      <c r="F13" s="183"/>
      <c r="G13" s="183"/>
      <c r="H13" s="183"/>
      <c r="I13" s="66"/>
      <c r="J13" s="68"/>
      <c r="K13" s="40"/>
    </row>
    <row r="14" spans="1:11">
      <c r="A14" s="178"/>
      <c r="B14" s="62"/>
      <c r="C14" s="62"/>
      <c r="D14" s="183"/>
      <c r="E14" s="184"/>
      <c r="F14" s="183"/>
      <c r="G14" s="183"/>
      <c r="H14" s="183"/>
      <c r="I14" s="183"/>
      <c r="J14" s="183"/>
      <c r="K14" s="40"/>
    </row>
    <row r="15" spans="1:11">
      <c r="A15" s="178"/>
      <c r="B15" s="62"/>
      <c r="C15" s="62"/>
      <c r="D15" s="183"/>
      <c r="E15" s="184"/>
      <c r="F15" s="183"/>
      <c r="G15" s="183"/>
      <c r="H15" s="183"/>
      <c r="I15" s="183"/>
      <c r="J15" s="183"/>
      <c r="K15" s="81"/>
    </row>
    <row r="16" spans="1:11">
      <c r="A16" s="87"/>
      <c r="B16" s="76"/>
      <c r="C16" s="62"/>
      <c r="D16" s="77"/>
      <c r="E16" s="51"/>
      <c r="F16" s="66"/>
      <c r="G16" s="66"/>
      <c r="H16" s="66"/>
      <c r="I16" s="65"/>
      <c r="J16" s="66"/>
      <c r="K16" s="40"/>
    </row>
    <row r="17" spans="1:11" ht="12" thickBot="1">
      <c r="A17" s="88"/>
      <c r="B17" s="82"/>
      <c r="C17" s="75"/>
      <c r="D17" s="83"/>
      <c r="E17" s="56"/>
      <c r="F17" s="84">
        <f t="shared" ref="F17:K17" si="0">SUM(F3:F16)</f>
        <v>2548.96</v>
      </c>
      <c r="G17" s="84">
        <f t="shared" si="0"/>
        <v>2000</v>
      </c>
      <c r="H17" s="84">
        <f t="shared" si="0"/>
        <v>0.36</v>
      </c>
      <c r="I17" s="84">
        <f t="shared" si="0"/>
        <v>519.9</v>
      </c>
      <c r="J17" s="84">
        <f t="shared" si="0"/>
        <v>7.5</v>
      </c>
      <c r="K17" s="139">
        <f t="shared" si="0"/>
        <v>21.2</v>
      </c>
    </row>
    <row r="18" spans="1:11">
      <c r="A18" s="3"/>
      <c r="B18" s="3"/>
      <c r="C18" s="3"/>
      <c r="D18" s="3"/>
      <c r="E18" s="3"/>
      <c r="F18" s="85"/>
      <c r="G18" s="3"/>
      <c r="H18" s="3"/>
      <c r="I18" s="3"/>
      <c r="J18" s="3"/>
      <c r="K18" s="3"/>
    </row>
    <row r="19" spans="1:11">
      <c r="A19" s="3"/>
      <c r="B19" s="3"/>
      <c r="C19" s="3"/>
      <c r="D19" s="3"/>
      <c r="E19" s="3"/>
      <c r="F19" s="85"/>
      <c r="G19" s="3"/>
      <c r="H19" s="3"/>
      <c r="I19" s="3"/>
      <c r="J19" s="3"/>
      <c r="K19" s="3"/>
    </row>
    <row r="20" spans="1:1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</sheetData>
  <phoneticPr fontId="0" type="noConversion"/>
  <printOptions gridLines="1" gridLinesSet="0"/>
  <pageMargins left="0.26" right="0.23622047244094491" top="0.74803149606299213" bottom="0.43307086614173229" header="0.31496062992125984" footer="0.11811023622047245"/>
  <pageSetup paperSize="9" orientation="landscape"/>
  <headerFooter alignWithMargins="0">
    <oddHeader>&amp;L&amp;"Times New Roman,Bold"&amp;10Cretingham, Monewden &amp; Hoo Parish Council&amp;C&amp;"Times New Roman,Bold"&amp;10RECEIPTS &amp;R&amp;"Lucida Casual,Bold"2016/17</oddHeader>
    <oddFooter>&amp;L&amp;"Times New Roman,Regular"C:\Excel\cmh\Accts12_13xls&amp;C&amp;"Times New Roman,Regular"Page &amp;P&amp;R&amp;"Times New Roman,Regular"&amp;D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opLeftCell="A13" workbookViewId="0">
      <selection activeCell="B47" sqref="B47"/>
    </sheetView>
  </sheetViews>
  <sheetFormatPr baseColWidth="10" defaultColWidth="8.83203125" defaultRowHeight="11" x14ac:dyDescent="0"/>
  <cols>
    <col min="1" max="1" width="17" customWidth="1"/>
    <col min="2" max="2" width="10.1640625" customWidth="1"/>
    <col min="3" max="3" width="8.83203125" customWidth="1"/>
    <col min="4" max="4" width="0.83203125" customWidth="1"/>
    <col min="5" max="5" width="8.6640625" customWidth="1"/>
    <col min="6" max="6" width="1" customWidth="1"/>
    <col min="7" max="7" width="8.33203125" customWidth="1"/>
    <col min="8" max="8" width="0.83203125" customWidth="1"/>
    <col min="9" max="9" width="9.83203125" customWidth="1"/>
  </cols>
  <sheetData>
    <row r="1" spans="1:10">
      <c r="A1" s="3"/>
      <c r="B1" s="4" t="s">
        <v>31</v>
      </c>
      <c r="C1" s="4" t="s">
        <v>153</v>
      </c>
      <c r="D1" s="4"/>
      <c r="E1" s="4" t="s">
        <v>154</v>
      </c>
      <c r="F1" s="4"/>
      <c r="G1" s="4" t="s">
        <v>155</v>
      </c>
      <c r="H1" s="4"/>
      <c r="I1" s="4" t="s">
        <v>156</v>
      </c>
      <c r="J1" s="124" t="s">
        <v>157</v>
      </c>
    </row>
    <row r="2" spans="1:10" ht="11.25" customHeight="1">
      <c r="A2" s="123"/>
      <c r="B2" s="4"/>
      <c r="C2" s="4"/>
      <c r="D2" s="4"/>
      <c r="E2" s="4"/>
      <c r="F2" s="4"/>
      <c r="G2" s="4"/>
      <c r="H2" s="4"/>
      <c r="I2" s="4"/>
      <c r="J2" s="6"/>
    </row>
    <row r="3" spans="1:10" ht="11.25" customHeight="1">
      <c r="A3" s="5" t="s">
        <v>158</v>
      </c>
      <c r="B3" s="4"/>
      <c r="C3" s="4"/>
      <c r="D3" s="4"/>
      <c r="E3" s="4"/>
      <c r="F3" s="4"/>
      <c r="G3" s="4"/>
      <c r="H3" s="4"/>
      <c r="I3" s="4"/>
      <c r="J3" s="6"/>
    </row>
    <row r="4" spans="1:10">
      <c r="A4" s="3" t="s">
        <v>159</v>
      </c>
      <c r="B4" s="6">
        <v>930</v>
      </c>
      <c r="C4" s="15"/>
      <c r="D4" s="15"/>
      <c r="E4" s="15"/>
      <c r="F4" s="15"/>
      <c r="G4" s="15"/>
      <c r="H4" s="15"/>
      <c r="I4" s="15"/>
      <c r="J4" s="6"/>
    </row>
    <row r="5" spans="1:10">
      <c r="A5" s="3" t="s">
        <v>160</v>
      </c>
      <c r="B5" s="6">
        <v>100</v>
      </c>
      <c r="C5" s="15"/>
      <c r="D5" s="15"/>
      <c r="E5" s="15"/>
      <c r="F5" s="15"/>
      <c r="G5" s="15"/>
      <c r="H5" s="15"/>
      <c r="I5" s="15"/>
      <c r="J5" s="6"/>
    </row>
    <row r="6" spans="1:10">
      <c r="A6" s="3" t="s">
        <v>161</v>
      </c>
      <c r="B6" s="6">
        <v>30</v>
      </c>
      <c r="C6" s="15"/>
      <c r="D6" s="15"/>
      <c r="E6" s="15"/>
      <c r="F6" s="15"/>
      <c r="G6" s="15"/>
      <c r="H6" s="15"/>
      <c r="I6" s="15"/>
      <c r="J6" s="6"/>
    </row>
    <row r="7" spans="1:10">
      <c r="A7" s="3" t="s">
        <v>162</v>
      </c>
      <c r="B7" s="6">
        <v>30</v>
      </c>
      <c r="C7" s="15"/>
      <c r="D7" s="15"/>
      <c r="E7" s="15"/>
      <c r="F7" s="15"/>
      <c r="G7" s="15"/>
      <c r="H7" s="15"/>
      <c r="I7" s="15"/>
      <c r="J7" s="6"/>
    </row>
    <row r="8" spans="1:10">
      <c r="A8" s="3" t="s">
        <v>39</v>
      </c>
      <c r="B8" s="6">
        <v>50</v>
      </c>
      <c r="C8" s="15"/>
      <c r="D8" s="15"/>
      <c r="E8" s="15"/>
      <c r="F8" s="15"/>
      <c r="G8" s="15"/>
      <c r="H8" s="15"/>
      <c r="I8" s="15"/>
      <c r="J8" s="6"/>
    </row>
    <row r="9" spans="1:10">
      <c r="A9" s="5" t="s">
        <v>31</v>
      </c>
      <c r="B9" s="7">
        <f>SUM(B4:B8)</f>
        <v>1140</v>
      </c>
      <c r="C9" s="7"/>
      <c r="D9" s="7"/>
      <c r="E9" s="7"/>
      <c r="F9" s="7"/>
      <c r="G9" s="7"/>
      <c r="H9" s="7"/>
      <c r="I9" s="7"/>
      <c r="J9" s="6"/>
    </row>
    <row r="10" spans="1:10">
      <c r="A10" s="22" t="s">
        <v>163</v>
      </c>
      <c r="B10" s="22"/>
      <c r="C10" s="23"/>
      <c r="D10" s="23"/>
      <c r="E10" s="23"/>
      <c r="F10" s="23"/>
      <c r="G10" s="23"/>
      <c r="H10" s="23"/>
      <c r="I10" s="23"/>
      <c r="J10" s="152"/>
    </row>
    <row r="11" spans="1:10">
      <c r="A11" s="5" t="s">
        <v>110</v>
      </c>
      <c r="B11" s="26"/>
      <c r="C11" s="27"/>
      <c r="D11" s="27"/>
      <c r="E11" s="27"/>
      <c r="F11" s="27"/>
      <c r="G11" s="27"/>
      <c r="H11" s="27"/>
      <c r="I11" s="27"/>
      <c r="J11" s="6"/>
    </row>
    <row r="12" spans="1:10">
      <c r="A12" s="3" t="s">
        <v>164</v>
      </c>
      <c r="B12" s="6">
        <v>250</v>
      </c>
      <c r="C12" s="15"/>
      <c r="D12" s="15"/>
      <c r="E12" s="15"/>
      <c r="F12" s="15"/>
      <c r="G12" s="15"/>
      <c r="H12" s="15"/>
      <c r="I12" s="15"/>
      <c r="J12" s="6"/>
    </row>
    <row r="13" spans="1:10">
      <c r="A13" s="3" t="s">
        <v>165</v>
      </c>
      <c r="B13" s="6">
        <v>180</v>
      </c>
      <c r="C13" s="15"/>
      <c r="D13" s="15"/>
      <c r="E13" s="15"/>
      <c r="F13" s="15"/>
      <c r="G13" s="15"/>
      <c r="H13" s="15"/>
      <c r="I13" s="15"/>
      <c r="J13" s="6"/>
    </row>
    <row r="14" spans="1:10">
      <c r="A14" s="3" t="s">
        <v>166</v>
      </c>
      <c r="B14" s="6">
        <v>35</v>
      </c>
      <c r="C14" s="15"/>
      <c r="D14" s="15"/>
      <c r="E14" s="15"/>
      <c r="F14" s="15"/>
      <c r="G14" s="15"/>
      <c r="H14" s="15"/>
      <c r="I14" s="15"/>
      <c r="J14" s="6"/>
    </row>
    <row r="15" spans="1:10">
      <c r="A15" s="3" t="s">
        <v>167</v>
      </c>
      <c r="B15" s="6">
        <v>80</v>
      </c>
      <c r="C15" s="15"/>
      <c r="D15" s="15"/>
      <c r="E15" s="15"/>
      <c r="F15" s="15"/>
      <c r="G15" s="15"/>
      <c r="H15" s="15"/>
      <c r="I15" s="15"/>
      <c r="J15" s="6"/>
    </row>
    <row r="16" spans="1:10">
      <c r="A16" s="3" t="s">
        <v>168</v>
      </c>
      <c r="B16" s="6">
        <v>100</v>
      </c>
      <c r="C16" s="15"/>
      <c r="D16" s="15"/>
      <c r="E16" s="15"/>
      <c r="F16" s="15"/>
      <c r="G16" s="15"/>
      <c r="H16" s="15"/>
      <c r="I16" s="15"/>
      <c r="J16" s="6"/>
    </row>
    <row r="17" spans="1:10">
      <c r="A17" s="5" t="s">
        <v>31</v>
      </c>
      <c r="B17" s="7">
        <f>SUM(B12:B16)</f>
        <v>645</v>
      </c>
      <c r="C17" s="7"/>
      <c r="D17" s="7"/>
      <c r="E17" s="7"/>
      <c r="F17" s="7"/>
      <c r="G17" s="7"/>
      <c r="H17" s="7"/>
      <c r="I17" s="7"/>
      <c r="J17" s="6"/>
    </row>
    <row r="18" spans="1:10">
      <c r="A18" s="22"/>
      <c r="B18" s="23"/>
      <c r="C18" s="23"/>
      <c r="D18" s="23"/>
      <c r="E18" s="23"/>
      <c r="F18" s="23"/>
      <c r="G18" s="23"/>
      <c r="H18" s="23"/>
      <c r="I18" s="23"/>
      <c r="J18" s="152"/>
    </row>
    <row r="19" spans="1:10">
      <c r="A19" s="5" t="s">
        <v>169</v>
      </c>
      <c r="B19" s="27"/>
      <c r="C19" s="27"/>
      <c r="D19" s="27"/>
      <c r="E19" s="27"/>
      <c r="F19" s="27"/>
      <c r="G19" s="27"/>
      <c r="H19" s="27"/>
      <c r="I19" s="27"/>
      <c r="J19" s="6"/>
    </row>
    <row r="20" spans="1:10">
      <c r="A20" s="3"/>
      <c r="B20" s="6">
        <v>50</v>
      </c>
      <c r="C20" s="15"/>
      <c r="D20" s="15"/>
      <c r="E20" s="15"/>
      <c r="F20" s="15"/>
      <c r="G20" s="15"/>
      <c r="H20" s="15"/>
      <c r="I20" s="15"/>
      <c r="J20" s="6"/>
    </row>
    <row r="21" spans="1:10">
      <c r="A21" s="3"/>
      <c r="B21" s="6"/>
      <c r="C21" s="15"/>
      <c r="D21" s="15"/>
      <c r="E21" s="15"/>
      <c r="F21" s="15"/>
      <c r="G21" s="15"/>
      <c r="H21" s="15"/>
      <c r="I21" s="15"/>
      <c r="J21" s="6"/>
    </row>
    <row r="22" spans="1:10">
      <c r="A22" s="3"/>
      <c r="B22" s="6"/>
      <c r="C22" s="15"/>
      <c r="D22" s="15"/>
      <c r="E22" s="15"/>
      <c r="F22" s="15"/>
      <c r="G22" s="15"/>
      <c r="H22" s="15"/>
      <c r="I22" s="15"/>
      <c r="J22" s="6"/>
    </row>
    <row r="23" spans="1:10">
      <c r="A23" s="5" t="s">
        <v>31</v>
      </c>
      <c r="B23" s="7">
        <f>SUM(B20:B21)</f>
        <v>50</v>
      </c>
      <c r="C23" s="7"/>
      <c r="D23" s="7"/>
      <c r="E23" s="7"/>
      <c r="F23" s="7"/>
      <c r="G23" s="7"/>
      <c r="H23" s="7"/>
      <c r="I23" s="7"/>
      <c r="J23" s="6"/>
    </row>
    <row r="24" spans="1:10">
      <c r="A24" s="22"/>
      <c r="B24" s="23"/>
      <c r="C24" s="23"/>
      <c r="D24" s="23"/>
      <c r="E24" s="23"/>
      <c r="F24" s="23"/>
      <c r="G24" s="23"/>
      <c r="H24" s="23"/>
      <c r="I24" s="23"/>
      <c r="J24" s="152"/>
    </row>
    <row r="25" spans="1:10">
      <c r="A25" s="5" t="s">
        <v>48</v>
      </c>
      <c r="B25" s="6"/>
      <c r="C25" s="15"/>
      <c r="D25" s="15"/>
      <c r="E25" s="15"/>
      <c r="F25" s="15"/>
      <c r="G25" s="15"/>
      <c r="H25" s="15"/>
      <c r="I25" s="15"/>
      <c r="J25" s="6"/>
    </row>
    <row r="26" spans="1:10">
      <c r="A26" s="3"/>
      <c r="B26" s="6">
        <v>50</v>
      </c>
      <c r="C26" s="15"/>
      <c r="D26" s="15"/>
      <c r="E26" s="15"/>
      <c r="F26" s="15"/>
      <c r="G26" s="15"/>
      <c r="H26" s="15"/>
      <c r="I26" s="15"/>
      <c r="J26" s="6"/>
    </row>
    <row r="27" spans="1:10">
      <c r="A27" s="3"/>
      <c r="B27" s="6"/>
      <c r="C27" s="15"/>
      <c r="D27" s="15"/>
      <c r="E27" s="15"/>
      <c r="F27" s="15"/>
      <c r="G27" s="15"/>
      <c r="H27" s="15"/>
      <c r="I27" s="15"/>
      <c r="J27" s="6"/>
    </row>
    <row r="28" spans="1:10">
      <c r="A28" s="3"/>
      <c r="B28" s="6"/>
      <c r="C28" s="15"/>
      <c r="D28" s="15"/>
      <c r="E28" s="15"/>
      <c r="F28" s="15"/>
      <c r="G28" s="15"/>
      <c r="H28" s="15"/>
      <c r="I28" s="15"/>
      <c r="J28" s="6"/>
    </row>
    <row r="29" spans="1:10">
      <c r="A29" s="3"/>
      <c r="B29" s="6"/>
      <c r="C29" s="15"/>
      <c r="D29" s="15"/>
      <c r="E29" s="15"/>
      <c r="F29" s="15"/>
      <c r="G29" s="15"/>
      <c r="H29" s="15"/>
      <c r="I29" s="15"/>
      <c r="J29" s="6"/>
    </row>
    <row r="30" spans="1:10">
      <c r="A30" s="3"/>
      <c r="B30" s="6"/>
      <c r="C30" s="15"/>
      <c r="D30" s="15"/>
      <c r="E30" s="15"/>
      <c r="F30" s="15"/>
      <c r="G30" s="15"/>
      <c r="H30" s="15"/>
      <c r="I30" s="15"/>
      <c r="J30" s="6"/>
    </row>
    <row r="31" spans="1:10">
      <c r="A31" s="5" t="s">
        <v>31</v>
      </c>
      <c r="B31" s="7">
        <f>SUM(B25:B29)</f>
        <v>50</v>
      </c>
      <c r="C31" s="7"/>
      <c r="D31" s="7"/>
      <c r="E31" s="7"/>
      <c r="F31" s="7"/>
      <c r="G31" s="7"/>
      <c r="H31" s="7"/>
      <c r="I31" s="7"/>
      <c r="J31" s="6"/>
    </row>
    <row r="32" spans="1:10">
      <c r="A32" s="22"/>
      <c r="B32" s="23"/>
      <c r="C32" s="23"/>
      <c r="D32" s="23"/>
      <c r="E32" s="23"/>
      <c r="F32" s="23"/>
      <c r="G32" s="23"/>
      <c r="H32" s="23"/>
      <c r="I32" s="23"/>
      <c r="J32" s="152"/>
    </row>
    <row r="33" spans="1:16">
      <c r="A33" s="5" t="s">
        <v>110</v>
      </c>
      <c r="B33" s="6"/>
      <c r="C33" s="15"/>
      <c r="D33" s="15"/>
      <c r="E33" s="15"/>
      <c r="F33" s="15"/>
      <c r="G33" s="15"/>
      <c r="H33" s="15"/>
      <c r="I33" s="15"/>
      <c r="J33" s="6"/>
    </row>
    <row r="34" spans="1:16">
      <c r="A34" s="3" t="s">
        <v>170</v>
      </c>
      <c r="B34" s="12">
        <v>15</v>
      </c>
      <c r="C34" s="15"/>
      <c r="D34" s="15"/>
      <c r="E34" s="15"/>
      <c r="F34" s="15"/>
      <c r="G34" s="15"/>
      <c r="H34" s="15"/>
      <c r="I34" s="15"/>
      <c r="J34" s="6"/>
    </row>
    <row r="35" spans="1:16">
      <c r="A35" s="3"/>
      <c r="B35" s="35"/>
      <c r="C35" s="15"/>
      <c r="D35" s="15"/>
      <c r="E35" s="15"/>
      <c r="F35" s="15"/>
      <c r="G35" s="15"/>
      <c r="H35" s="15"/>
      <c r="I35" s="15"/>
      <c r="J35" s="6"/>
    </row>
    <row r="36" spans="1:16">
      <c r="A36" s="3"/>
      <c r="B36" s="3"/>
      <c r="C36" s="15"/>
      <c r="D36" s="15"/>
      <c r="E36" s="15"/>
      <c r="F36" s="15"/>
      <c r="G36" s="15"/>
      <c r="H36" s="15"/>
      <c r="I36" s="15"/>
      <c r="J36" s="6"/>
    </row>
    <row r="37" spans="1:16">
      <c r="A37" s="5" t="s">
        <v>31</v>
      </c>
      <c r="B37" s="16">
        <f>SUM(B33:B36)</f>
        <v>15</v>
      </c>
      <c r="C37" s="16"/>
      <c r="D37" s="16"/>
      <c r="E37" s="16"/>
      <c r="F37" s="16"/>
      <c r="G37" s="16"/>
      <c r="H37" s="16"/>
      <c r="I37" s="16"/>
      <c r="J37" s="6"/>
    </row>
    <row r="38" spans="1:16" ht="12" thickBot="1">
      <c r="A38" s="18"/>
      <c r="B38" s="19">
        <f>SUM(B9+B17+B23+B31+B37)</f>
        <v>1900</v>
      </c>
      <c r="C38" s="19"/>
      <c r="D38" s="19"/>
      <c r="E38" s="19"/>
      <c r="F38" s="19"/>
      <c r="G38" s="19"/>
      <c r="H38" s="19"/>
      <c r="I38" s="19"/>
      <c r="J38" s="153"/>
    </row>
    <row r="39" spans="1:16">
      <c r="A39" s="13" t="s">
        <v>171</v>
      </c>
      <c r="B39" s="24">
        <f>SUM(B9+B17+B23+B31+B37)</f>
        <v>1900</v>
      </c>
      <c r="C39" s="24"/>
      <c r="D39" s="24"/>
      <c r="E39" s="24"/>
      <c r="F39" s="24"/>
      <c r="G39" s="24"/>
      <c r="H39" s="24"/>
      <c r="I39" s="24"/>
      <c r="J39" s="6"/>
    </row>
    <row r="40" spans="1:16" ht="12" thickBot="1">
      <c r="A40" s="21"/>
      <c r="B40" s="20"/>
      <c r="C40" s="20"/>
      <c r="D40" s="20"/>
      <c r="E40" s="20"/>
      <c r="F40" s="20"/>
      <c r="G40" s="20"/>
      <c r="H40" s="20"/>
      <c r="I40" s="20"/>
      <c r="J40" s="153"/>
    </row>
    <row r="41" spans="1:16">
      <c r="A41" s="26"/>
      <c r="B41" s="27"/>
      <c r="C41" s="27"/>
      <c r="D41" s="27"/>
      <c r="E41" s="27"/>
      <c r="F41" s="27"/>
      <c r="G41" s="27"/>
      <c r="H41" s="27"/>
      <c r="I41" s="27"/>
      <c r="J41" s="125"/>
    </row>
    <row r="42" spans="1:16" ht="12" thickBot="1">
      <c r="A42" s="28"/>
      <c r="B42" s="29"/>
      <c r="C42" s="29"/>
      <c r="D42" s="29"/>
      <c r="E42" s="29"/>
      <c r="F42" s="29"/>
      <c r="G42" s="29"/>
      <c r="H42" s="29"/>
      <c r="I42" s="29"/>
      <c r="J42" s="154"/>
      <c r="P42" s="2"/>
    </row>
    <row r="43" spans="1:16" ht="12" thickTop="1">
      <c r="A43" s="26"/>
      <c r="B43" s="27"/>
      <c r="C43" s="27"/>
      <c r="D43" s="27"/>
      <c r="E43" s="27"/>
      <c r="F43" s="27"/>
      <c r="G43" s="27"/>
      <c r="H43" s="27"/>
      <c r="I43" s="27"/>
      <c r="J43" s="6"/>
    </row>
    <row r="44" spans="1:16" ht="11.25" customHeight="1">
      <c r="A44" s="3" t="s">
        <v>172</v>
      </c>
      <c r="B44" s="15">
        <v>1900</v>
      </c>
      <c r="C44" s="27"/>
      <c r="D44" s="27"/>
      <c r="E44" s="27"/>
      <c r="F44" s="27"/>
      <c r="G44" s="27"/>
      <c r="H44" s="27"/>
      <c r="I44" s="27"/>
      <c r="J44" s="6"/>
    </row>
    <row r="45" spans="1:16">
      <c r="A45" s="3" t="s">
        <v>173</v>
      </c>
      <c r="B45">
        <v>120.63</v>
      </c>
      <c r="C45" s="15"/>
      <c r="D45" s="15"/>
      <c r="E45" s="15"/>
      <c r="F45" s="15"/>
      <c r="G45" s="15"/>
      <c r="H45" s="15"/>
      <c r="I45" s="15"/>
      <c r="J45" s="6"/>
    </row>
    <row r="46" spans="1:16">
      <c r="A46" s="3" t="s">
        <v>8</v>
      </c>
      <c r="B46" s="15"/>
      <c r="C46" s="15"/>
      <c r="D46" s="15"/>
      <c r="E46" s="15"/>
      <c r="F46" s="15"/>
      <c r="G46" s="15"/>
      <c r="H46" s="15"/>
      <c r="I46" s="15"/>
      <c r="J46" s="6"/>
    </row>
    <row r="47" spans="1:16" ht="12" thickBot="1">
      <c r="A47" s="3"/>
      <c r="B47" s="15"/>
      <c r="C47" s="15"/>
      <c r="D47" s="15"/>
      <c r="E47" s="15"/>
      <c r="F47" s="15"/>
      <c r="G47" s="15"/>
      <c r="H47" s="15"/>
      <c r="I47" s="15"/>
      <c r="J47" s="153"/>
    </row>
    <row r="48" spans="1:16">
      <c r="A48" s="134" t="s">
        <v>174</v>
      </c>
      <c r="B48" s="24">
        <f>SUM(B44:B47)</f>
        <v>2020.63</v>
      </c>
      <c r="C48" s="17"/>
      <c r="D48" s="17"/>
      <c r="E48" s="17"/>
      <c r="F48" s="17"/>
      <c r="G48" s="17"/>
      <c r="H48" s="17"/>
      <c r="I48" s="17"/>
      <c r="J48" s="6"/>
    </row>
    <row r="49" spans="1:11" ht="12" thickBot="1">
      <c r="A49" s="21"/>
      <c r="B49" s="20"/>
      <c r="C49" s="20"/>
      <c r="D49" s="20"/>
      <c r="E49" s="20"/>
      <c r="F49" s="20"/>
      <c r="G49" s="20"/>
      <c r="H49" s="20"/>
      <c r="I49" s="20"/>
      <c r="J49" s="153"/>
    </row>
    <row r="50" spans="1:11">
      <c r="A50" s="3"/>
      <c r="B50" s="3"/>
      <c r="C50" s="3"/>
      <c r="D50" s="3"/>
      <c r="E50" s="3"/>
      <c r="F50" s="3"/>
      <c r="G50" s="3"/>
      <c r="H50" s="3"/>
      <c r="I50" s="3"/>
      <c r="J50" s="6"/>
    </row>
    <row r="51" spans="1:11">
      <c r="A51" s="3"/>
      <c r="B51" s="3"/>
      <c r="C51" s="3"/>
      <c r="D51" s="3"/>
      <c r="E51" s="3"/>
      <c r="F51" s="3"/>
      <c r="G51" s="3"/>
      <c r="H51" s="3"/>
      <c r="I51" s="3"/>
      <c r="J51" s="65"/>
      <c r="K51" s="2"/>
    </row>
    <row r="52" spans="1:11">
      <c r="A52" s="5" t="s">
        <v>175</v>
      </c>
      <c r="B52" s="5"/>
      <c r="C52" s="16"/>
      <c r="D52" s="16"/>
      <c r="E52" s="16"/>
      <c r="F52" s="16"/>
      <c r="G52" s="16"/>
      <c r="H52" s="16"/>
      <c r="I52" s="16"/>
      <c r="J52" s="6"/>
    </row>
    <row r="53" spans="1:11">
      <c r="A53" s="5"/>
      <c r="B53" s="5"/>
      <c r="C53" s="16"/>
      <c r="D53" s="16"/>
      <c r="E53" s="16"/>
      <c r="F53" s="16"/>
      <c r="G53" s="16"/>
      <c r="H53" s="16"/>
      <c r="I53" s="16"/>
      <c r="J53" s="6"/>
    </row>
  </sheetData>
  <phoneticPr fontId="0" type="noConversion"/>
  <printOptions horizontalCentered="1" gridLines="1" gridLinesSet="0"/>
  <pageMargins left="0" right="0" top="0.6692913385826772" bottom="0.47244094488188981" header="0.35433070866141736" footer="0.11811023622047245"/>
  <pageSetup paperSize="9" orientation="portrait" horizontalDpi="4294967295" verticalDpi="300"/>
  <headerFooter alignWithMargins="0">
    <oddHeader>&amp;L&amp;"Times New Roman,Bold"Cretingham, Monewden &amp; Hoo Parish Council&amp;C&amp;"Times New Roman,Bold"Phased Budgeted
 Income &amp; Expenditure &amp;R&amp;"Lucida Casual,Bold"2013/14</oddHeader>
    <oddFooter>&amp;C&amp;"Times New Roman,Regular"Page &amp;P&amp;R&amp;D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A5" sqref="A5"/>
    </sheetView>
  </sheetViews>
  <sheetFormatPr baseColWidth="10" defaultColWidth="8.83203125" defaultRowHeight="11" x14ac:dyDescent="0"/>
  <cols>
    <col min="1" max="1" width="10" bestFit="1" customWidth="1"/>
    <col min="2" max="2" width="10" customWidth="1"/>
    <col min="3" max="3" width="15.1640625" customWidth="1"/>
    <col min="4" max="4" width="29.5" customWidth="1"/>
    <col min="5" max="5" width="11.1640625" customWidth="1"/>
    <col min="6" max="6" width="7.1640625" bestFit="1" customWidth="1"/>
    <col min="7" max="7" width="8.6640625" customWidth="1"/>
    <col min="8" max="8" width="6.83203125" customWidth="1"/>
    <col min="9" max="10" width="6.5" customWidth="1"/>
  </cols>
  <sheetData>
    <row r="1" spans="1:12">
      <c r="A1" s="45" t="s">
        <v>24</v>
      </c>
      <c r="B1" s="120" t="s">
        <v>176</v>
      </c>
      <c r="C1" s="46" t="s">
        <v>26</v>
      </c>
      <c r="D1" s="47" t="s">
        <v>27</v>
      </c>
      <c r="E1" s="46" t="s">
        <v>29</v>
      </c>
      <c r="F1" s="47" t="s">
        <v>30</v>
      </c>
      <c r="G1" s="48" t="s">
        <v>31</v>
      </c>
      <c r="H1" s="49" t="s">
        <v>34</v>
      </c>
      <c r="I1" s="103" t="s">
        <v>177</v>
      </c>
      <c r="J1" s="104" t="s">
        <v>49</v>
      </c>
    </row>
    <row r="2" spans="1:12">
      <c r="A2" s="50"/>
      <c r="B2" s="93"/>
      <c r="C2" s="51"/>
      <c r="D2" s="52"/>
      <c r="E2" s="51"/>
      <c r="F2" s="52" t="s">
        <v>50</v>
      </c>
      <c r="G2" s="53"/>
      <c r="H2" s="54" t="s">
        <v>52</v>
      </c>
      <c r="I2" s="52"/>
      <c r="J2" s="93"/>
    </row>
    <row r="3" spans="1:12" ht="12" thickBot="1">
      <c r="A3" s="55"/>
      <c r="B3" s="107"/>
      <c r="C3" s="56"/>
      <c r="D3" s="57"/>
      <c r="E3" s="56"/>
      <c r="F3" s="57"/>
      <c r="G3" s="58"/>
      <c r="H3" s="59"/>
      <c r="I3" s="102"/>
      <c r="J3" s="55"/>
    </row>
    <row r="4" spans="1:12" ht="12" thickBot="1">
      <c r="A4" s="60">
        <v>39104</v>
      </c>
      <c r="B4" s="121" t="s">
        <v>178</v>
      </c>
      <c r="C4" s="62" t="s">
        <v>179</v>
      </c>
      <c r="D4" s="35" t="s">
        <v>180</v>
      </c>
      <c r="E4" s="71"/>
      <c r="F4" s="52" t="s">
        <v>181</v>
      </c>
      <c r="G4" s="97">
        <v>700</v>
      </c>
      <c r="H4" s="65"/>
      <c r="I4" s="68">
        <v>700</v>
      </c>
      <c r="J4" s="68"/>
      <c r="K4" s="1"/>
      <c r="L4" s="1"/>
    </row>
    <row r="5" spans="1:12" ht="12" thickBot="1">
      <c r="A5" s="60"/>
      <c r="B5" s="121"/>
      <c r="C5" s="62"/>
      <c r="D5" s="70"/>
      <c r="E5" s="71"/>
      <c r="F5" s="72"/>
      <c r="G5" s="64"/>
      <c r="H5" s="65"/>
      <c r="I5" s="68"/>
      <c r="J5" s="68"/>
      <c r="K5" s="1"/>
      <c r="L5" s="1"/>
    </row>
    <row r="6" spans="1:12" ht="12" thickBot="1">
      <c r="A6" s="60"/>
      <c r="B6" s="121"/>
      <c r="C6" s="62"/>
      <c r="D6" s="70"/>
      <c r="E6" s="71"/>
      <c r="F6" s="72"/>
      <c r="G6" s="64"/>
      <c r="H6" s="65"/>
      <c r="I6" s="68"/>
      <c r="J6" s="68"/>
      <c r="K6" s="1"/>
      <c r="L6" s="1"/>
    </row>
    <row r="7" spans="1:12" ht="12" thickBot="1">
      <c r="A7" s="60"/>
      <c r="B7" s="121"/>
      <c r="C7" s="62"/>
      <c r="D7" s="70"/>
      <c r="E7" s="71"/>
      <c r="F7" s="72"/>
      <c r="G7" s="64"/>
      <c r="H7" s="65"/>
      <c r="I7" s="68"/>
      <c r="J7" s="68"/>
      <c r="K7" s="1"/>
      <c r="L7" s="1"/>
    </row>
    <row r="8" spans="1:12" ht="12" thickBot="1">
      <c r="A8" s="60"/>
      <c r="B8" s="121"/>
      <c r="C8" s="62"/>
      <c r="D8" s="35"/>
      <c r="E8" s="71"/>
      <c r="F8" s="35"/>
      <c r="G8" s="64"/>
      <c r="H8" s="65"/>
      <c r="I8" s="68"/>
      <c r="J8" s="68"/>
      <c r="K8" s="1"/>
      <c r="L8" s="1"/>
    </row>
    <row r="9" spans="1:12" ht="12" thickBot="1">
      <c r="A9" s="60"/>
      <c r="B9" s="121"/>
      <c r="C9" s="62"/>
      <c r="D9" s="73"/>
      <c r="E9" s="51"/>
      <c r="F9" s="63"/>
      <c r="G9" s="64"/>
      <c r="H9" s="65"/>
      <c r="I9" s="68"/>
      <c r="J9" s="68"/>
      <c r="K9" s="1"/>
      <c r="L9" s="1"/>
    </row>
    <row r="10" spans="1:12" ht="12" thickBot="1">
      <c r="A10" s="112"/>
      <c r="B10" s="112"/>
      <c r="C10" s="62"/>
      <c r="D10" s="70"/>
      <c r="E10" s="71"/>
      <c r="F10" s="72"/>
      <c r="G10" s="64"/>
      <c r="H10" s="65"/>
      <c r="I10" s="68"/>
      <c r="J10" s="68"/>
      <c r="K10" s="1"/>
      <c r="L10" s="1"/>
    </row>
    <row r="11" spans="1:12" ht="12" thickBot="1">
      <c r="A11" s="60"/>
      <c r="B11" s="121"/>
      <c r="C11" s="62"/>
      <c r="D11" s="70"/>
      <c r="E11" s="71"/>
      <c r="F11" s="72"/>
      <c r="G11" s="64"/>
      <c r="H11" s="65"/>
      <c r="I11" s="68"/>
      <c r="J11" s="68"/>
      <c r="K11" s="1"/>
      <c r="L11" s="1"/>
    </row>
    <row r="12" spans="1:12" ht="12" thickBot="1">
      <c r="A12" s="60"/>
      <c r="B12" s="121"/>
      <c r="C12" s="62"/>
      <c r="D12" s="70"/>
      <c r="E12" s="71"/>
      <c r="F12" s="72"/>
      <c r="G12" s="64"/>
      <c r="H12" s="65"/>
      <c r="I12" s="68"/>
      <c r="J12" s="68"/>
      <c r="K12" s="1"/>
      <c r="L12" s="1"/>
    </row>
    <row r="13" spans="1:12" ht="12" thickBot="1">
      <c r="A13" s="70"/>
      <c r="B13" s="70"/>
      <c r="C13" s="80"/>
      <c r="D13" s="70"/>
      <c r="E13" s="96"/>
      <c r="F13" s="72"/>
      <c r="G13" s="64"/>
      <c r="H13" s="65"/>
      <c r="I13" s="68"/>
      <c r="J13" s="68"/>
      <c r="K13" s="1"/>
      <c r="L13" s="1"/>
    </row>
    <row r="14" spans="1:12" ht="12" thickBot="1">
      <c r="A14" s="60"/>
      <c r="B14" s="121"/>
      <c r="C14" s="62"/>
      <c r="D14" s="70"/>
      <c r="E14" s="71"/>
      <c r="F14" s="72"/>
      <c r="G14" s="64"/>
      <c r="H14" s="65"/>
      <c r="I14" s="68"/>
      <c r="J14" s="68"/>
      <c r="K14" s="1"/>
      <c r="L14" s="1"/>
    </row>
    <row r="15" spans="1:12" ht="12" thickBot="1">
      <c r="A15" s="60"/>
      <c r="B15" s="121"/>
      <c r="C15" s="62"/>
      <c r="D15" s="70"/>
      <c r="E15" s="71"/>
      <c r="F15" s="72"/>
      <c r="G15" s="64"/>
      <c r="H15" s="65"/>
      <c r="I15" s="68"/>
      <c r="J15" s="68"/>
      <c r="K15" s="1"/>
      <c r="L15" s="1"/>
    </row>
    <row r="16" spans="1:12" ht="12" thickBot="1">
      <c r="A16" s="60"/>
      <c r="B16" s="121"/>
      <c r="C16" s="62"/>
      <c r="D16" s="35"/>
      <c r="E16" s="51"/>
      <c r="F16" s="35"/>
      <c r="G16" s="64"/>
      <c r="H16" s="65"/>
      <c r="I16" s="68"/>
      <c r="J16" s="68"/>
      <c r="K16" s="1"/>
      <c r="L16" s="1"/>
    </row>
    <row r="17" spans="1:12" ht="12" thickBot="1">
      <c r="A17" s="60"/>
      <c r="B17" s="121"/>
      <c r="C17" s="62"/>
      <c r="D17" s="35"/>
      <c r="E17" s="51"/>
      <c r="F17" s="35"/>
      <c r="G17" s="64"/>
      <c r="H17" s="65"/>
      <c r="I17" s="68"/>
      <c r="J17" s="68"/>
      <c r="K17" s="1"/>
      <c r="L17" s="1"/>
    </row>
    <row r="18" spans="1:12" ht="12" thickBot="1">
      <c r="A18" s="74"/>
      <c r="B18" s="74"/>
      <c r="C18" s="62"/>
      <c r="D18" s="70"/>
      <c r="E18" s="71"/>
      <c r="F18" s="72"/>
      <c r="G18" s="64"/>
      <c r="H18" s="109"/>
      <c r="I18" s="68"/>
      <c r="J18" s="68"/>
      <c r="K18" s="1"/>
      <c r="L18" s="1"/>
    </row>
    <row r="19" spans="1:12" ht="12" thickBot="1">
      <c r="A19" s="74"/>
      <c r="B19" s="74"/>
      <c r="C19" s="62"/>
      <c r="D19" s="70"/>
      <c r="E19" s="71"/>
      <c r="F19" s="72"/>
      <c r="G19" s="64"/>
      <c r="H19" s="110"/>
      <c r="I19" s="68"/>
      <c r="J19" s="68"/>
      <c r="K19" s="1"/>
      <c r="L19" s="1"/>
    </row>
    <row r="20" spans="1:12" ht="12" thickBot="1">
      <c r="A20" s="74"/>
      <c r="B20" s="74"/>
      <c r="C20" s="62"/>
      <c r="D20" s="70"/>
      <c r="E20" s="71"/>
      <c r="F20" s="72"/>
      <c r="G20" s="64"/>
      <c r="H20" s="65"/>
      <c r="I20" s="68"/>
      <c r="J20" s="68"/>
      <c r="K20" s="1"/>
      <c r="L20" s="1"/>
    </row>
    <row r="21" spans="1:12">
      <c r="A21" s="45"/>
      <c r="B21" s="120"/>
      <c r="C21" s="46"/>
      <c r="D21" s="47"/>
      <c r="E21" s="46"/>
      <c r="F21" s="47"/>
      <c r="G21" s="48"/>
      <c r="H21" s="108"/>
      <c r="I21" s="46"/>
      <c r="J21" s="46"/>
      <c r="K21" s="1"/>
      <c r="L21" s="1"/>
    </row>
    <row r="22" spans="1:12">
      <c r="A22" s="50"/>
      <c r="B22" s="93"/>
      <c r="C22" s="51"/>
      <c r="D22" s="52"/>
      <c r="E22" s="51"/>
      <c r="F22" s="52"/>
      <c r="G22" s="53"/>
      <c r="H22" s="54"/>
      <c r="I22" s="51"/>
      <c r="J22" s="51"/>
      <c r="K22" s="1"/>
      <c r="L22" s="1"/>
    </row>
    <row r="23" spans="1:12" ht="12" thickBot="1">
      <c r="A23" s="55"/>
      <c r="B23" s="107"/>
      <c r="C23" s="56"/>
      <c r="D23" s="57"/>
      <c r="E23" s="56"/>
      <c r="F23" s="57"/>
      <c r="G23" s="100">
        <f>SUM(G4:G22)</f>
        <v>700</v>
      </c>
      <c r="H23" s="101">
        <f>SUM(H4:H20)</f>
        <v>0</v>
      </c>
      <c r="I23" s="101">
        <f>SUM(I4:I20)</f>
        <v>700</v>
      </c>
      <c r="J23" s="101">
        <f>SUM(J4:J20)</f>
        <v>0</v>
      </c>
      <c r="K23" s="1"/>
      <c r="L23" s="1"/>
    </row>
    <row r="24" spans="1:12">
      <c r="G24" s="1">
        <f>SUM(H23:J23)</f>
        <v>700</v>
      </c>
      <c r="H24" s="1"/>
    </row>
  </sheetData>
  <phoneticPr fontId="0" type="noConversion"/>
  <printOptions gridLines="1" gridLinesSet="0"/>
  <pageMargins left="0" right="0" top="0.55118110236220474" bottom="0.55118110236220474" header="0" footer="0"/>
  <pageSetup paperSize="9" orientation="landscape" horizontalDpi="4294967295" verticalDpi="300"/>
  <headerFooter alignWithMargins="0">
    <oddHeader>&amp;L&amp;"Times New Roman,Bold"&amp;10Cretingham, Monewden &amp; Hoo Parish Council.&amp;C&amp;"Times New Roman,Bold"&amp;10PAYMENTS 2005/2006&amp;R&amp;"Times New Roman,Bold"&amp;10General and Other Accounts.</oddHeader>
    <oddFooter>&amp;L&amp;"Times New Roman,Regular"C:\Excel\cmh\Acts05_06.xls&amp;C&amp;"Times New Roman,Regular"Page &amp;P&amp;R&amp;"Times New Roman,Regular"&amp;D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24" workbookViewId="0">
      <selection activeCell="E53" sqref="D53:E77"/>
    </sheetView>
  </sheetViews>
  <sheetFormatPr baseColWidth="10" defaultColWidth="8.83203125" defaultRowHeight="11" x14ac:dyDescent="0"/>
  <cols>
    <col min="1" max="1" width="10.1640625" bestFit="1" customWidth="1"/>
    <col min="2" max="2" width="10.1640625" customWidth="1"/>
    <col min="3" max="3" width="28.83203125" customWidth="1"/>
    <col min="4" max="4" width="32.33203125" customWidth="1"/>
    <col min="5" max="5" width="19.1640625" customWidth="1"/>
    <col min="6" max="6" width="10.1640625" customWidth="1"/>
    <col min="7" max="7" width="9.6640625" bestFit="1" customWidth="1"/>
    <col min="8" max="8" width="9.1640625" customWidth="1"/>
    <col min="9" max="9" width="9.6640625" customWidth="1"/>
    <col min="10" max="10" width="9.1640625" bestFit="1" customWidth="1"/>
  </cols>
  <sheetData>
    <row r="1" spans="1:11">
      <c r="A1" s="45" t="s">
        <v>24</v>
      </c>
      <c r="B1" s="47" t="s">
        <v>176</v>
      </c>
      <c r="C1" s="46" t="s">
        <v>136</v>
      </c>
      <c r="D1" s="47" t="s">
        <v>137</v>
      </c>
      <c r="E1" s="46" t="s">
        <v>29</v>
      </c>
      <c r="F1" s="98" t="s">
        <v>138</v>
      </c>
      <c r="G1" s="46" t="s">
        <v>5</v>
      </c>
      <c r="H1" s="46" t="s">
        <v>34</v>
      </c>
      <c r="I1" s="47" t="s">
        <v>46</v>
      </c>
      <c r="J1" s="46" t="s">
        <v>49</v>
      </c>
      <c r="K1" s="51" t="s">
        <v>139</v>
      </c>
    </row>
    <row r="2" spans="1:11">
      <c r="A2" s="50"/>
      <c r="B2" s="52"/>
      <c r="C2" s="51"/>
      <c r="D2" s="52"/>
      <c r="E2" s="105"/>
      <c r="F2" s="51"/>
      <c r="G2" s="93"/>
      <c r="H2" s="51" t="s">
        <v>140</v>
      </c>
      <c r="I2" s="151" t="s">
        <v>141</v>
      </c>
      <c r="J2" s="51" t="s">
        <v>142</v>
      </c>
      <c r="K2" s="51"/>
    </row>
    <row r="3" spans="1:11" ht="12" thickBot="1">
      <c r="A3" s="99"/>
      <c r="B3" s="144"/>
      <c r="C3" s="56"/>
      <c r="D3" s="57"/>
      <c r="E3" s="106"/>
      <c r="F3" s="56"/>
      <c r="G3" s="107"/>
      <c r="H3" s="56"/>
      <c r="I3" s="57"/>
      <c r="J3" s="56"/>
      <c r="K3" s="56"/>
    </row>
    <row r="4" spans="1:11">
      <c r="A4" s="145">
        <v>38509</v>
      </c>
      <c r="B4" s="113" t="s">
        <v>182</v>
      </c>
      <c r="C4" s="62" t="s">
        <v>183</v>
      </c>
      <c r="D4" s="77" t="s">
        <v>149</v>
      </c>
      <c r="E4" s="105" t="s">
        <v>184</v>
      </c>
      <c r="F4" s="118">
        <v>1.54</v>
      </c>
      <c r="G4" s="68"/>
      <c r="H4" s="66">
        <v>1.54</v>
      </c>
      <c r="I4" s="65"/>
      <c r="J4" s="143"/>
      <c r="K4" s="40"/>
    </row>
    <row r="5" spans="1:11">
      <c r="A5" s="146">
        <v>38590</v>
      </c>
      <c r="B5" s="113"/>
      <c r="C5" s="80" t="s">
        <v>185</v>
      </c>
      <c r="D5" s="62" t="s">
        <v>186</v>
      </c>
      <c r="E5" s="105"/>
      <c r="F5" s="118">
        <v>100</v>
      </c>
      <c r="G5" s="68"/>
      <c r="H5" s="66"/>
      <c r="I5" s="65">
        <v>100</v>
      </c>
      <c r="J5" s="66"/>
      <c r="K5" s="40"/>
    </row>
    <row r="6" spans="1:11">
      <c r="A6" s="146">
        <v>38600</v>
      </c>
      <c r="B6" s="113" t="s">
        <v>187</v>
      </c>
      <c r="C6" s="62" t="s">
        <v>183</v>
      </c>
      <c r="D6" s="62" t="s">
        <v>149</v>
      </c>
      <c r="E6" s="105" t="s">
        <v>188</v>
      </c>
      <c r="F6" s="118">
        <v>1.57</v>
      </c>
      <c r="G6" s="68"/>
      <c r="H6" s="66">
        <v>1.57</v>
      </c>
      <c r="I6" s="65"/>
      <c r="J6" s="66"/>
      <c r="K6" s="40"/>
    </row>
    <row r="7" spans="1:11">
      <c r="A7" s="146">
        <v>38622</v>
      </c>
      <c r="B7" s="113" t="s">
        <v>189</v>
      </c>
      <c r="C7" s="62" t="s">
        <v>183</v>
      </c>
      <c r="D7" s="70" t="s">
        <v>149</v>
      </c>
      <c r="E7" s="105" t="s">
        <v>190</v>
      </c>
      <c r="F7" s="118">
        <v>0.39</v>
      </c>
      <c r="G7" s="68"/>
      <c r="H7" s="66">
        <v>0.39</v>
      </c>
      <c r="I7" s="65"/>
      <c r="J7" s="66"/>
      <c r="K7" s="40"/>
    </row>
    <row r="8" spans="1:11">
      <c r="A8" s="146">
        <v>38631</v>
      </c>
      <c r="B8" s="113" t="s">
        <v>191</v>
      </c>
      <c r="C8" s="62" t="s">
        <v>192</v>
      </c>
      <c r="D8" s="70" t="s">
        <v>193</v>
      </c>
      <c r="E8" s="105" t="s">
        <v>194</v>
      </c>
      <c r="F8" s="118">
        <v>90</v>
      </c>
      <c r="G8" s="68"/>
      <c r="H8" s="66"/>
      <c r="I8" s="65">
        <v>90</v>
      </c>
      <c r="J8" s="66"/>
      <c r="K8" s="40"/>
    </row>
    <row r="9" spans="1:11">
      <c r="A9" s="146">
        <v>38686</v>
      </c>
      <c r="B9" s="113"/>
      <c r="C9" s="62" t="s">
        <v>195</v>
      </c>
      <c r="D9" s="70" t="s">
        <v>193</v>
      </c>
      <c r="E9" s="105" t="s">
        <v>196</v>
      </c>
      <c r="F9" s="118">
        <v>100</v>
      </c>
      <c r="G9" s="68"/>
      <c r="H9" s="66"/>
      <c r="I9" s="65">
        <v>100</v>
      </c>
      <c r="J9" s="66"/>
      <c r="K9" s="40"/>
    </row>
    <row r="10" spans="1:11">
      <c r="A10" s="146">
        <v>38691</v>
      </c>
      <c r="B10" s="113" t="s">
        <v>197</v>
      </c>
      <c r="C10" s="62" t="s">
        <v>183</v>
      </c>
      <c r="D10" s="70" t="s">
        <v>149</v>
      </c>
      <c r="E10" s="105" t="s">
        <v>198</v>
      </c>
      <c r="F10" s="118">
        <v>4.25</v>
      </c>
      <c r="G10" s="68"/>
      <c r="H10" s="66">
        <v>4.25</v>
      </c>
      <c r="I10" s="65"/>
      <c r="J10" s="66"/>
      <c r="K10" s="40"/>
    </row>
    <row r="11" spans="1:11">
      <c r="A11" s="146">
        <v>38782</v>
      </c>
      <c r="B11" s="113" t="s">
        <v>199</v>
      </c>
      <c r="C11" s="62" t="s">
        <v>183</v>
      </c>
      <c r="D11" s="70" t="s">
        <v>149</v>
      </c>
      <c r="E11" s="105" t="s">
        <v>200</v>
      </c>
      <c r="F11" s="118">
        <v>6.84</v>
      </c>
      <c r="G11" s="68"/>
      <c r="H11" s="66">
        <v>6.84</v>
      </c>
      <c r="I11" s="65"/>
      <c r="J11" s="66"/>
      <c r="K11" s="40"/>
    </row>
    <row r="12" spans="1:11">
      <c r="A12" s="146">
        <v>38873</v>
      </c>
      <c r="B12" s="113" t="s">
        <v>201</v>
      </c>
      <c r="C12" s="62" t="s">
        <v>183</v>
      </c>
      <c r="D12" s="70" t="s">
        <v>149</v>
      </c>
      <c r="E12" s="105" t="s">
        <v>202</v>
      </c>
      <c r="F12" s="118">
        <v>6.88</v>
      </c>
      <c r="G12" s="68"/>
      <c r="H12" s="66">
        <v>6.88</v>
      </c>
      <c r="I12" s="65"/>
      <c r="J12" s="66"/>
      <c r="K12" s="40"/>
    </row>
    <row r="13" spans="1:11">
      <c r="A13" s="146">
        <v>38964</v>
      </c>
      <c r="B13" s="113" t="s">
        <v>203</v>
      </c>
      <c r="C13" s="62" t="s">
        <v>183</v>
      </c>
      <c r="D13" s="70" t="s">
        <v>149</v>
      </c>
      <c r="E13" s="105" t="s">
        <v>204</v>
      </c>
      <c r="F13" s="118">
        <v>6.91</v>
      </c>
      <c r="G13" s="68"/>
      <c r="H13" s="66">
        <v>6.91</v>
      </c>
      <c r="I13" s="65"/>
      <c r="J13" s="66"/>
      <c r="K13" s="40"/>
    </row>
    <row r="14" spans="1:11">
      <c r="A14" s="146">
        <v>39055</v>
      </c>
      <c r="B14" s="113" t="s">
        <v>205</v>
      </c>
      <c r="C14" s="62" t="s">
        <v>183</v>
      </c>
      <c r="D14" s="70" t="s">
        <v>149</v>
      </c>
      <c r="E14" s="105" t="s">
        <v>206</v>
      </c>
      <c r="F14" s="118">
        <v>7.48</v>
      </c>
      <c r="G14" s="68"/>
      <c r="H14" s="66">
        <v>7.48</v>
      </c>
      <c r="I14" s="65"/>
      <c r="J14" s="66"/>
      <c r="K14" s="40"/>
    </row>
    <row r="15" spans="1:11">
      <c r="A15" s="146">
        <v>39146</v>
      </c>
      <c r="B15" s="113" t="s">
        <v>178</v>
      </c>
      <c r="C15" s="62" t="s">
        <v>183</v>
      </c>
      <c r="D15" s="70" t="s">
        <v>149</v>
      </c>
      <c r="E15" s="105" t="s">
        <v>207</v>
      </c>
      <c r="F15" s="118">
        <v>5.98</v>
      </c>
      <c r="G15" s="68"/>
      <c r="H15" s="66">
        <v>5.98</v>
      </c>
      <c r="I15" s="65"/>
      <c r="J15" s="66"/>
      <c r="K15" s="40"/>
    </row>
    <row r="16" spans="1:11">
      <c r="A16" s="146">
        <v>39237</v>
      </c>
      <c r="B16" s="113" t="s">
        <v>208</v>
      </c>
      <c r="C16" s="62" t="s">
        <v>183</v>
      </c>
      <c r="D16" s="70" t="s">
        <v>149</v>
      </c>
      <c r="E16" s="105" t="s">
        <v>209</v>
      </c>
      <c r="F16" s="118">
        <v>4.37</v>
      </c>
      <c r="G16" s="68"/>
      <c r="H16" s="66">
        <v>4.37</v>
      </c>
      <c r="I16" s="65"/>
      <c r="J16" s="66"/>
      <c r="K16" s="40"/>
    </row>
    <row r="17" spans="1:11">
      <c r="A17" s="146">
        <v>39328</v>
      </c>
      <c r="B17" s="113" t="s">
        <v>210</v>
      </c>
      <c r="C17" s="62" t="s">
        <v>183</v>
      </c>
      <c r="D17" s="70" t="s">
        <v>149</v>
      </c>
      <c r="E17" s="105" t="s">
        <v>211</v>
      </c>
      <c r="F17" s="118">
        <v>4.95</v>
      </c>
      <c r="G17" s="68"/>
      <c r="H17" s="66">
        <v>4.95</v>
      </c>
      <c r="I17" s="65"/>
      <c r="J17" s="66"/>
      <c r="K17" s="40"/>
    </row>
    <row r="18" spans="1:11">
      <c r="A18" s="146">
        <v>39419</v>
      </c>
      <c r="B18" s="113" t="s">
        <v>212</v>
      </c>
      <c r="C18" s="62" t="s">
        <v>183</v>
      </c>
      <c r="D18" s="70" t="s">
        <v>149</v>
      </c>
      <c r="E18" s="105" t="s">
        <v>213</v>
      </c>
      <c r="F18" s="118">
        <v>5.31</v>
      </c>
      <c r="G18" s="68"/>
      <c r="H18" s="66">
        <v>5.31</v>
      </c>
      <c r="I18" s="65"/>
      <c r="J18" s="66"/>
      <c r="K18" s="40"/>
    </row>
    <row r="19" spans="1:11">
      <c r="A19" s="146">
        <v>39510</v>
      </c>
      <c r="B19" s="113" t="s">
        <v>214</v>
      </c>
      <c r="C19" s="62" t="s">
        <v>183</v>
      </c>
      <c r="D19" s="70" t="s">
        <v>149</v>
      </c>
      <c r="E19" s="105" t="s">
        <v>215</v>
      </c>
      <c r="F19" s="118">
        <v>4.82</v>
      </c>
      <c r="G19" s="68"/>
      <c r="H19" s="66">
        <v>4.82</v>
      </c>
      <c r="I19" s="65"/>
      <c r="J19" s="66"/>
      <c r="K19" s="40"/>
    </row>
    <row r="20" spans="1:11">
      <c r="A20" s="147">
        <v>39601</v>
      </c>
      <c r="B20" s="122" t="s">
        <v>216</v>
      </c>
      <c r="C20" s="80" t="s">
        <v>183</v>
      </c>
      <c r="D20" s="70" t="s">
        <v>149</v>
      </c>
      <c r="E20" s="115" t="s">
        <v>217</v>
      </c>
      <c r="F20" s="119">
        <v>3.88</v>
      </c>
      <c r="G20" s="142"/>
      <c r="H20" s="116">
        <v>3.88</v>
      </c>
      <c r="I20" s="65"/>
      <c r="J20" s="66"/>
      <c r="K20" s="40"/>
    </row>
    <row r="21" spans="1:11">
      <c r="A21" s="148">
        <v>39699</v>
      </c>
      <c r="B21" s="141" t="s">
        <v>218</v>
      </c>
      <c r="C21" s="80" t="s">
        <v>183</v>
      </c>
      <c r="D21" s="70" t="s">
        <v>149</v>
      </c>
      <c r="E21" s="115" t="s">
        <v>219</v>
      </c>
      <c r="F21" s="119">
        <v>3.89</v>
      </c>
      <c r="G21" s="142"/>
      <c r="H21" s="116">
        <v>3.89</v>
      </c>
      <c r="I21" s="65"/>
      <c r="J21" s="66"/>
      <c r="K21" s="40"/>
    </row>
    <row r="22" spans="1:11">
      <c r="A22" s="146">
        <v>39790</v>
      </c>
      <c r="B22" s="113" t="s">
        <v>220</v>
      </c>
      <c r="C22" s="62" t="s">
        <v>183</v>
      </c>
      <c r="D22" s="70" t="s">
        <v>149</v>
      </c>
      <c r="E22" s="105" t="s">
        <v>221</v>
      </c>
      <c r="F22" s="118">
        <v>2.0099999999999998</v>
      </c>
      <c r="G22" s="68"/>
      <c r="H22" s="66">
        <v>2.0099999999999998</v>
      </c>
      <c r="I22" s="65"/>
      <c r="J22" s="66"/>
      <c r="K22" s="40"/>
    </row>
    <row r="23" spans="1:11">
      <c r="A23" s="146">
        <v>39874</v>
      </c>
      <c r="B23" s="113" t="s">
        <v>222</v>
      </c>
      <c r="C23" s="62" t="s">
        <v>183</v>
      </c>
      <c r="D23" s="70" t="s">
        <v>149</v>
      </c>
      <c r="E23" s="105" t="s">
        <v>223</v>
      </c>
      <c r="F23" s="118">
        <v>0.17</v>
      </c>
      <c r="G23" s="68"/>
      <c r="H23" s="66">
        <v>0.17</v>
      </c>
      <c r="I23" s="65"/>
      <c r="J23" s="66"/>
      <c r="K23" s="40"/>
    </row>
    <row r="24" spans="1:11">
      <c r="A24" s="146">
        <v>39972</v>
      </c>
      <c r="B24" s="113" t="s">
        <v>224</v>
      </c>
      <c r="C24" s="62" t="s">
        <v>183</v>
      </c>
      <c r="D24" s="70" t="s">
        <v>149</v>
      </c>
      <c r="E24" s="105" t="s">
        <v>225</v>
      </c>
      <c r="F24" s="118">
        <v>0.1</v>
      </c>
      <c r="G24" s="68"/>
      <c r="H24" s="66">
        <v>0.1</v>
      </c>
      <c r="I24" s="65"/>
      <c r="J24" s="66"/>
      <c r="K24" s="40"/>
    </row>
    <row r="25" spans="1:11">
      <c r="A25" s="146">
        <v>40060</v>
      </c>
      <c r="B25" s="113" t="s">
        <v>226</v>
      </c>
      <c r="C25" s="62" t="s">
        <v>183</v>
      </c>
      <c r="D25" s="70" t="s">
        <v>149</v>
      </c>
      <c r="E25" s="105" t="s">
        <v>227</v>
      </c>
      <c r="F25" s="118">
        <v>0.09</v>
      </c>
      <c r="G25" s="68"/>
      <c r="H25" s="66">
        <v>0.09</v>
      </c>
      <c r="I25" s="65"/>
      <c r="J25" s="66"/>
      <c r="K25" s="40"/>
    </row>
    <row r="26" spans="1:11">
      <c r="A26" s="146">
        <v>40151</v>
      </c>
      <c r="B26" s="113" t="s">
        <v>228</v>
      </c>
      <c r="C26" s="62" t="s">
        <v>183</v>
      </c>
      <c r="D26" s="70" t="s">
        <v>149</v>
      </c>
      <c r="E26" s="105" t="s">
        <v>229</v>
      </c>
      <c r="F26" s="118">
        <v>0.09</v>
      </c>
      <c r="G26" s="68"/>
      <c r="H26" s="66">
        <v>0.09</v>
      </c>
      <c r="I26" s="65"/>
      <c r="J26" s="66"/>
      <c r="K26" s="40"/>
    </row>
    <row r="27" spans="1:11">
      <c r="A27" s="146">
        <v>40245</v>
      </c>
      <c r="B27" s="113" t="s">
        <v>230</v>
      </c>
      <c r="C27" s="62" t="s">
        <v>183</v>
      </c>
      <c r="D27" s="70" t="s">
        <v>149</v>
      </c>
      <c r="E27" s="105" t="s">
        <v>231</v>
      </c>
      <c r="F27" s="118">
        <v>0.1</v>
      </c>
      <c r="G27" s="68"/>
      <c r="H27" s="66">
        <v>0.1</v>
      </c>
      <c r="I27" s="65"/>
      <c r="J27" s="66"/>
      <c r="K27" s="40"/>
    </row>
    <row r="28" spans="1:11">
      <c r="A28" s="146">
        <v>40336</v>
      </c>
      <c r="B28" s="113" t="s">
        <v>232</v>
      </c>
      <c r="C28" s="62" t="s">
        <v>183</v>
      </c>
      <c r="D28" s="70" t="s">
        <v>149</v>
      </c>
      <c r="E28" s="105" t="s">
        <v>233</v>
      </c>
      <c r="F28" s="118">
        <v>0.1</v>
      </c>
      <c r="G28" s="68"/>
      <c r="H28" s="66">
        <v>0.1</v>
      </c>
      <c r="I28" s="65"/>
      <c r="J28" s="66"/>
      <c r="K28" s="40"/>
    </row>
    <row r="29" spans="1:11">
      <c r="A29" s="146">
        <v>40427</v>
      </c>
      <c r="B29" s="113" t="s">
        <v>234</v>
      </c>
      <c r="C29" s="62" t="s">
        <v>183</v>
      </c>
      <c r="D29" s="70" t="s">
        <v>149</v>
      </c>
      <c r="E29" s="105" t="s">
        <v>235</v>
      </c>
      <c r="F29" s="118">
        <v>0.1</v>
      </c>
      <c r="G29" s="68"/>
      <c r="H29" s="66">
        <v>0.1</v>
      </c>
      <c r="I29" s="65"/>
      <c r="J29" s="66"/>
      <c r="K29" s="40"/>
    </row>
    <row r="30" spans="1:11">
      <c r="A30" s="146">
        <v>40517</v>
      </c>
      <c r="B30" s="113" t="s">
        <v>236</v>
      </c>
      <c r="C30" s="62" t="s">
        <v>183</v>
      </c>
      <c r="D30" s="70" t="s">
        <v>149</v>
      </c>
      <c r="E30" s="105" t="s">
        <v>237</v>
      </c>
      <c r="F30" s="118">
        <v>0.1</v>
      </c>
      <c r="G30" s="68"/>
      <c r="H30" s="66">
        <v>0.1</v>
      </c>
      <c r="I30" s="65"/>
      <c r="J30" s="66"/>
      <c r="K30" s="40"/>
    </row>
    <row r="31" spans="1:11">
      <c r="A31" s="146">
        <v>40609</v>
      </c>
      <c r="B31" s="113" t="s">
        <v>238</v>
      </c>
      <c r="C31" s="62" t="s">
        <v>183</v>
      </c>
      <c r="D31" s="70" t="s">
        <v>149</v>
      </c>
      <c r="E31" s="105" t="s">
        <v>239</v>
      </c>
      <c r="F31" s="118">
        <v>0.1</v>
      </c>
      <c r="G31" s="68"/>
      <c r="H31" s="66">
        <v>0.1</v>
      </c>
      <c r="I31" s="65"/>
      <c r="J31" s="66"/>
      <c r="K31" s="40"/>
    </row>
    <row r="32" spans="1:11">
      <c r="A32" s="146">
        <v>40699</v>
      </c>
      <c r="B32" s="113" t="s">
        <v>240</v>
      </c>
      <c r="C32" s="62" t="s">
        <v>183</v>
      </c>
      <c r="D32" s="70" t="s">
        <v>149</v>
      </c>
      <c r="E32" s="105" t="s">
        <v>241</v>
      </c>
      <c r="F32" s="118">
        <v>0.1</v>
      </c>
      <c r="G32" s="68"/>
      <c r="H32" s="66">
        <v>0.1</v>
      </c>
      <c r="I32" s="65"/>
      <c r="J32" s="66"/>
      <c r="K32" s="40"/>
    </row>
    <row r="33" spans="1:11">
      <c r="A33" s="146">
        <v>40791</v>
      </c>
      <c r="B33" s="113" t="s">
        <v>242</v>
      </c>
      <c r="C33" s="62" t="s">
        <v>183</v>
      </c>
      <c r="D33" s="70" t="s">
        <v>149</v>
      </c>
      <c r="E33" s="105" t="s">
        <v>243</v>
      </c>
      <c r="F33" s="118">
        <v>0.1</v>
      </c>
      <c r="G33" s="68"/>
      <c r="H33" s="66">
        <v>0.1</v>
      </c>
      <c r="I33" s="65"/>
      <c r="J33" s="66"/>
      <c r="K33" s="40"/>
    </row>
    <row r="34" spans="1:11">
      <c r="A34" s="146">
        <v>40883</v>
      </c>
      <c r="B34" s="113" t="s">
        <v>244</v>
      </c>
      <c r="C34" s="62" t="s">
        <v>183</v>
      </c>
      <c r="D34" s="70" t="s">
        <v>149</v>
      </c>
      <c r="E34" s="105" t="s">
        <v>245</v>
      </c>
      <c r="F34" s="118">
        <v>0.1</v>
      </c>
      <c r="G34" s="68"/>
      <c r="H34" s="66">
        <v>0.1</v>
      </c>
      <c r="I34" s="65"/>
      <c r="J34" s="66"/>
      <c r="K34" s="40"/>
    </row>
    <row r="35" spans="1:11">
      <c r="A35" s="146">
        <v>40973</v>
      </c>
      <c r="B35" s="113" t="s">
        <v>246</v>
      </c>
      <c r="C35" s="62" t="s">
        <v>183</v>
      </c>
      <c r="D35" s="70" t="s">
        <v>149</v>
      </c>
      <c r="E35" s="105" t="s">
        <v>247</v>
      </c>
      <c r="F35" s="118">
        <v>0.1</v>
      </c>
      <c r="G35" s="68"/>
      <c r="H35" s="66">
        <v>0.1</v>
      </c>
      <c r="I35" s="65"/>
      <c r="J35" s="66"/>
      <c r="K35" s="40"/>
    </row>
    <row r="36" spans="1:11">
      <c r="A36" s="146">
        <v>41066</v>
      </c>
      <c r="B36" s="113" t="s">
        <v>248</v>
      </c>
      <c r="C36" s="62" t="s">
        <v>183</v>
      </c>
      <c r="D36" s="70" t="s">
        <v>149</v>
      </c>
      <c r="E36" s="105" t="s">
        <v>249</v>
      </c>
      <c r="F36" s="118">
        <v>0.1</v>
      </c>
      <c r="G36" s="68"/>
      <c r="H36" s="66">
        <v>0.1</v>
      </c>
      <c r="I36" s="65"/>
      <c r="J36" s="66"/>
      <c r="K36" s="40"/>
    </row>
    <row r="37" spans="1:11">
      <c r="A37" s="146">
        <v>41155</v>
      </c>
      <c r="B37" s="113" t="s">
        <v>250</v>
      </c>
      <c r="C37" s="62" t="s">
        <v>183</v>
      </c>
      <c r="D37" s="70" t="s">
        <v>149</v>
      </c>
      <c r="E37" s="105" t="s">
        <v>251</v>
      </c>
      <c r="F37" s="118">
        <v>0.1</v>
      </c>
      <c r="G37" s="68"/>
      <c r="H37" s="66">
        <v>0.1</v>
      </c>
      <c r="I37" s="65"/>
      <c r="J37" s="66"/>
      <c r="K37" s="40"/>
    </row>
    <row r="38" spans="1:11">
      <c r="A38" s="146">
        <v>41246</v>
      </c>
      <c r="B38" s="113" t="s">
        <v>252</v>
      </c>
      <c r="C38" s="62" t="s">
        <v>183</v>
      </c>
      <c r="D38" s="70" t="s">
        <v>149</v>
      </c>
      <c r="E38" s="105" t="s">
        <v>253</v>
      </c>
      <c r="F38" s="66">
        <v>0.1</v>
      </c>
      <c r="G38" s="68"/>
      <c r="H38" s="66">
        <v>0.1</v>
      </c>
      <c r="I38" s="65"/>
      <c r="J38" s="66"/>
      <c r="K38" s="40"/>
    </row>
    <row r="39" spans="1:11">
      <c r="A39" s="146">
        <v>41337</v>
      </c>
      <c r="B39" s="113" t="s">
        <v>254</v>
      </c>
      <c r="C39" s="62" t="s">
        <v>183</v>
      </c>
      <c r="D39" s="70" t="s">
        <v>149</v>
      </c>
      <c r="E39" s="105" t="s">
        <v>255</v>
      </c>
      <c r="F39" s="66">
        <v>0.1</v>
      </c>
      <c r="G39" s="68"/>
      <c r="H39" s="66">
        <v>0.1</v>
      </c>
      <c r="I39" s="65"/>
      <c r="J39" s="66"/>
      <c r="K39" s="40"/>
    </row>
    <row r="40" spans="1:11">
      <c r="A40" s="146">
        <v>41519</v>
      </c>
      <c r="B40" s="179" t="s">
        <v>256</v>
      </c>
      <c r="C40" s="62" t="s">
        <v>183</v>
      </c>
      <c r="D40" s="70" t="s">
        <v>149</v>
      </c>
      <c r="E40" s="181" t="s">
        <v>257</v>
      </c>
      <c r="F40" s="66">
        <v>0.2</v>
      </c>
      <c r="G40" s="68"/>
      <c r="H40" s="66">
        <v>0.2</v>
      </c>
      <c r="I40" s="65"/>
      <c r="J40" s="66"/>
      <c r="K40" s="40"/>
    </row>
    <row r="41" spans="1:11">
      <c r="A41" s="178">
        <v>41610</v>
      </c>
      <c r="B41" s="180" t="s">
        <v>258</v>
      </c>
      <c r="C41" s="62" t="s">
        <v>183</v>
      </c>
      <c r="D41" s="62" t="s">
        <v>149</v>
      </c>
      <c r="E41" s="51" t="s">
        <v>259</v>
      </c>
      <c r="F41" s="66">
        <v>0.1</v>
      </c>
      <c r="G41" s="62"/>
      <c r="H41" s="66">
        <v>0.1</v>
      </c>
      <c r="I41" s="3"/>
      <c r="J41" s="66"/>
      <c r="K41" s="40"/>
    </row>
    <row r="42" spans="1:11">
      <c r="A42" s="146">
        <v>41701</v>
      </c>
      <c r="B42" s="113" t="s">
        <v>260</v>
      </c>
      <c r="C42" s="80" t="s">
        <v>183</v>
      </c>
      <c r="D42" s="78" t="s">
        <v>149</v>
      </c>
      <c r="E42" s="105" t="s">
        <v>261</v>
      </c>
      <c r="F42" s="66">
        <v>0.1</v>
      </c>
      <c r="G42" s="68"/>
      <c r="H42" s="66">
        <v>0.1</v>
      </c>
      <c r="I42" s="65"/>
      <c r="J42" s="66"/>
      <c r="K42" s="81"/>
    </row>
    <row r="43" spans="1:11">
      <c r="A43" s="146">
        <v>41792</v>
      </c>
      <c r="B43" s="113" t="s">
        <v>262</v>
      </c>
      <c r="C43" s="62" t="s">
        <v>183</v>
      </c>
      <c r="D43" s="77" t="s">
        <v>149</v>
      </c>
      <c r="E43" s="51" t="s">
        <v>263</v>
      </c>
      <c r="F43" s="66">
        <v>0.1</v>
      </c>
      <c r="G43" s="66"/>
      <c r="H43" s="66">
        <v>0.1</v>
      </c>
      <c r="I43" s="65"/>
      <c r="J43" s="66"/>
      <c r="K43" s="40"/>
    </row>
    <row r="44" spans="1:11">
      <c r="A44" s="146">
        <v>41890</v>
      </c>
      <c r="B44" s="113" t="s">
        <v>264</v>
      </c>
      <c r="C44" s="62" t="s">
        <v>183</v>
      </c>
      <c r="D44" s="77" t="s">
        <v>149</v>
      </c>
      <c r="E44" s="51" t="s">
        <v>265</v>
      </c>
      <c r="F44" s="66">
        <v>0.11</v>
      </c>
      <c r="G44" s="66"/>
      <c r="H44" s="66">
        <v>0.11</v>
      </c>
      <c r="I44" s="65"/>
      <c r="J44" s="66"/>
      <c r="K44" s="35"/>
    </row>
    <row r="45" spans="1:11">
      <c r="A45" s="146">
        <v>41981</v>
      </c>
      <c r="B45" s="113" t="s">
        <v>266</v>
      </c>
      <c r="C45" s="62" t="s">
        <v>183</v>
      </c>
      <c r="D45" s="77" t="s">
        <v>149</v>
      </c>
      <c r="E45" s="51" t="s">
        <v>267</v>
      </c>
      <c r="F45" s="66">
        <v>0.1</v>
      </c>
      <c r="G45" s="66"/>
      <c r="H45" s="66">
        <v>0.1</v>
      </c>
      <c r="I45" s="65"/>
      <c r="J45" s="66"/>
      <c r="K45" s="35"/>
    </row>
    <row r="46" spans="1:11">
      <c r="A46" s="146">
        <v>42065</v>
      </c>
      <c r="B46" s="113" t="s">
        <v>268</v>
      </c>
      <c r="C46" s="62" t="s">
        <v>183</v>
      </c>
      <c r="D46" s="77" t="s">
        <v>149</v>
      </c>
      <c r="E46" s="51" t="s">
        <v>269</v>
      </c>
      <c r="F46" s="66">
        <v>0.1</v>
      </c>
      <c r="G46" s="66"/>
      <c r="H46" s="66">
        <v>0.1</v>
      </c>
      <c r="I46" s="65"/>
      <c r="J46" s="66"/>
      <c r="K46" s="35"/>
    </row>
    <row r="47" spans="1:11">
      <c r="A47" s="146">
        <v>42163</v>
      </c>
      <c r="B47" s="113" t="s">
        <v>270</v>
      </c>
      <c r="C47" s="62" t="s">
        <v>183</v>
      </c>
      <c r="D47" s="77" t="s">
        <v>149</v>
      </c>
      <c r="E47" s="51" t="s">
        <v>271</v>
      </c>
      <c r="F47" s="66">
        <v>0.11</v>
      </c>
      <c r="G47" s="66"/>
      <c r="H47" s="66">
        <v>0.11</v>
      </c>
      <c r="I47" s="65"/>
      <c r="J47" s="66"/>
      <c r="K47" s="35"/>
    </row>
    <row r="48" spans="1:11">
      <c r="A48" s="146">
        <v>42254</v>
      </c>
      <c r="B48" s="113" t="s">
        <v>272</v>
      </c>
      <c r="C48" s="62" t="s">
        <v>183</v>
      </c>
      <c r="D48" s="77" t="s">
        <v>149</v>
      </c>
      <c r="E48" s="51" t="s">
        <v>273</v>
      </c>
      <c r="F48" s="66">
        <v>0.1</v>
      </c>
      <c r="G48" s="66"/>
      <c r="H48" s="66">
        <v>0.1</v>
      </c>
      <c r="I48" s="65"/>
      <c r="J48" s="66"/>
      <c r="K48" s="35"/>
    </row>
    <row r="49" spans="1:11">
      <c r="A49" s="146">
        <v>42345</v>
      </c>
      <c r="B49" s="113" t="s">
        <v>274</v>
      </c>
      <c r="C49" s="62" t="s">
        <v>183</v>
      </c>
      <c r="D49" s="77" t="s">
        <v>149</v>
      </c>
      <c r="E49" s="51" t="s">
        <v>275</v>
      </c>
      <c r="F49" s="66">
        <v>0.1</v>
      </c>
      <c r="G49" s="66"/>
      <c r="H49" s="66">
        <v>0.1</v>
      </c>
      <c r="I49" s="65"/>
      <c r="J49" s="66"/>
      <c r="K49" s="35"/>
    </row>
    <row r="50" spans="1:11">
      <c r="A50" s="146">
        <v>42436</v>
      </c>
      <c r="B50" s="113" t="s">
        <v>276</v>
      </c>
      <c r="C50" s="62" t="s">
        <v>183</v>
      </c>
      <c r="D50" s="77" t="s">
        <v>149</v>
      </c>
      <c r="E50" s="51" t="s">
        <v>277</v>
      </c>
      <c r="F50" s="66">
        <v>0.1</v>
      </c>
      <c r="G50" s="66"/>
      <c r="H50" s="66">
        <v>0.1</v>
      </c>
      <c r="I50" s="65"/>
      <c r="J50" s="66"/>
      <c r="K50" s="35"/>
    </row>
    <row r="51" spans="1:11">
      <c r="A51" s="146"/>
      <c r="B51" s="113"/>
      <c r="C51" s="62"/>
      <c r="D51" s="77"/>
      <c r="E51" s="51"/>
      <c r="F51" s="66"/>
      <c r="G51" s="66"/>
      <c r="H51" s="66"/>
      <c r="I51" s="65"/>
      <c r="J51" s="66"/>
      <c r="K51" s="35"/>
    </row>
    <row r="52" spans="1:11">
      <c r="A52" s="146"/>
      <c r="B52" s="113"/>
      <c r="C52" s="62"/>
      <c r="D52" s="77"/>
      <c r="E52" s="51"/>
      <c r="F52" s="66"/>
      <c r="G52" s="66"/>
      <c r="H52" s="66"/>
      <c r="I52" s="65"/>
      <c r="J52" s="66"/>
      <c r="K52" s="35"/>
    </row>
    <row r="53" spans="1:11" ht="12" thickBot="1">
      <c r="A53" s="149"/>
      <c r="B53" s="117"/>
      <c r="C53" s="75"/>
      <c r="D53" s="83"/>
      <c r="E53" s="56"/>
      <c r="F53" s="84">
        <f>SUM(F3:F50)</f>
        <v>364.04000000000048</v>
      </c>
      <c r="G53" s="84">
        <f>SUM(G3:G43)</f>
        <v>0</v>
      </c>
      <c r="H53" s="84">
        <f>SUM(H3:H50)</f>
        <v>74.039999999999893</v>
      </c>
      <c r="I53" s="84">
        <f>SUM(I3:I43)</f>
        <v>290</v>
      </c>
      <c r="J53" s="84">
        <f>SUM(J3:J43)</f>
        <v>0</v>
      </c>
      <c r="K53" s="84">
        <f>SUM(K3:K43)</f>
        <v>0</v>
      </c>
    </row>
    <row r="54" spans="1:11">
      <c r="A54" s="3"/>
      <c r="B54" s="3"/>
      <c r="C54" s="3"/>
      <c r="D54" s="3"/>
      <c r="E54" s="3"/>
      <c r="F54" s="85">
        <f>+SUM(G53:K53)</f>
        <v>364.03999999999991</v>
      </c>
      <c r="G54" s="3"/>
      <c r="H54" s="3"/>
      <c r="I54" s="3"/>
      <c r="J54" s="3"/>
      <c r="K54" s="3"/>
    </row>
    <row r="55" spans="1:1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</sheetData>
  <phoneticPr fontId="0" type="noConversion"/>
  <printOptions gridLines="1" gridLinesSet="0"/>
  <pageMargins left="0.26" right="0.23622047244094491" top="0.74803149606299213" bottom="0.43307086614173229" header="0.31496062992125984" footer="0.11811023622047245"/>
  <pageSetup paperSize="9" orientation="landscape" horizontalDpi="4294967295" verticalDpi="300"/>
  <headerFooter alignWithMargins="0">
    <oddHeader>&amp;L&amp;"Times New Roman,Bold"&amp;10Cretingham, Monewden &amp; Hoo Parish Council&amp;C&amp;"Times New Roman,Bold"&amp;10RECEIPTS 2005/2006&amp;R&amp;"Times New Roman,Bold"&amp;10General and Other Accounts.</oddHeader>
    <oddFooter>&amp;L&amp;"Times New Roman,Regular"C:\Excel\cmh\Acts05_06xls&amp;C&amp;"Times New Roman,Regular"Page &amp;P&amp;R&amp;"Times New Roman,Regular"&amp;D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BankReconciliation16.17</vt:lpstr>
      <vt:lpstr>Payments 16-17</vt:lpstr>
      <vt:lpstr>Receipt_PaymentAcc 16-17</vt:lpstr>
      <vt:lpstr>BudgetComp 08-09</vt:lpstr>
      <vt:lpstr>VAT 16-17</vt:lpstr>
      <vt:lpstr>Receipts16-17</vt:lpstr>
      <vt:lpstr>Phased Budget 13.14</vt:lpstr>
      <vt:lpstr>CL90298425P</vt:lpstr>
      <vt:lpstr>CL90298425R</vt:lpstr>
      <vt:lpstr>CL90298417R</vt:lpstr>
      <vt:lpstr>CL90298417P</vt:lpstr>
      <vt:lpstr>CL.CAReconciliation</vt:lpstr>
      <vt:lpstr>CL.BAReconcilaition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Parish Council Accounts 1997/1998</dc:title>
  <dc:subject/>
  <dc:creator>Peter R. Anderson</dc:creator>
  <cp:keywords/>
  <dc:description/>
  <cp:lastModifiedBy>Alister Gourlay</cp:lastModifiedBy>
  <cp:revision/>
  <dcterms:created xsi:type="dcterms:W3CDTF">1998-05-02T16:21:38Z</dcterms:created>
  <dcterms:modified xsi:type="dcterms:W3CDTF">2017-06-07T19:45:47Z</dcterms:modified>
  <cp:category/>
  <cp:contentStatus/>
</cp:coreProperties>
</file>